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kozou\Dropbox\kozo\Research\TailRisk\README_JMCB\Figure3\CDS\"/>
    </mc:Choice>
  </mc:AlternateContent>
  <xr:revisionPtr revIDLastSave="0" documentId="13_ncr:1_{558507F8-C5D8-46DE-B0BB-127D5433358E}" xr6:coauthVersionLast="45" xr6:coauthVersionMax="45" xr10:uidLastSave="{00000000-0000-0000-0000-000000000000}"/>
  <bookViews>
    <workbookView xWindow="-110" yWindow="-110" windowWidth="19420" windowHeight="11620" activeTab="2" xr2:uid="{00000000-000D-0000-FFFF-FFFF00000000}"/>
  </bookViews>
  <sheets>
    <sheet name="US" sheetId="1" r:id="rId1"/>
    <sheet name="Italy" sheetId="3" r:id="rId2"/>
    <sheet name="Japan" sheetId="4" r:id="rId3"/>
    <sheet name="NetDebt" sheetId="5" r:id="rId4"/>
  </sheets>
  <definedNames>
    <definedName name="_xlnm._FilterDatabase" localSheetId="1" hidden="1">Italy!$A$1:$B$203</definedName>
    <definedName name="_xlnm._FilterDatabase" localSheetId="2" hidden="1">Japan!$A$1:$B$174</definedName>
    <definedName name="_xlnm._FilterDatabase" localSheetId="0" hidden="1">US!$A$1:$C$208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" i="5" l="1"/>
  <c r="Z211" i="4"/>
  <c r="Z210" i="4"/>
  <c r="Z209" i="4"/>
  <c r="Z208" i="4"/>
  <c r="Z207" i="4"/>
  <c r="Z206" i="4"/>
  <c r="Z205" i="4"/>
  <c r="Z204" i="4"/>
  <c r="Z203" i="4"/>
  <c r="Z202" i="4"/>
  <c r="Z201" i="4"/>
  <c r="Z200" i="4"/>
  <c r="Z199" i="4"/>
  <c r="Z198" i="4"/>
  <c r="Z197" i="4"/>
  <c r="Z196" i="4"/>
  <c r="Z195" i="4"/>
  <c r="Z194" i="4"/>
  <c r="Z193" i="4"/>
  <c r="Z192" i="4"/>
  <c r="Z191" i="4"/>
  <c r="Z190" i="4"/>
  <c r="Z189" i="4"/>
  <c r="Z188" i="4"/>
  <c r="Z187" i="4"/>
  <c r="Z186" i="4"/>
  <c r="Z185" i="4"/>
  <c r="Z184" i="4"/>
  <c r="Z183" i="4"/>
  <c r="Z182" i="4"/>
  <c r="Z181" i="4"/>
  <c r="Z180" i="4"/>
  <c r="Z179" i="4"/>
  <c r="Z178" i="4"/>
  <c r="Z177" i="4"/>
  <c r="Z176" i="4"/>
  <c r="Z175" i="4"/>
  <c r="Z174" i="4"/>
  <c r="Z173" i="4"/>
  <c r="Z172" i="4"/>
  <c r="Z171" i="4"/>
  <c r="Z170" i="4"/>
  <c r="Z169" i="4"/>
  <c r="Z168" i="4"/>
  <c r="Z167" i="4"/>
  <c r="Z166" i="4"/>
  <c r="Z165" i="4"/>
  <c r="Z164" i="4"/>
  <c r="Z163" i="4"/>
  <c r="Z162" i="4"/>
  <c r="Z161" i="4"/>
  <c r="Z160" i="4"/>
  <c r="Z159" i="4"/>
  <c r="Z158" i="4"/>
  <c r="Z157" i="4"/>
  <c r="Z156" i="4"/>
  <c r="Z155" i="4"/>
  <c r="Z154" i="4"/>
  <c r="Z153" i="4"/>
  <c r="Z152" i="4"/>
  <c r="Z151" i="4"/>
  <c r="Z150" i="4"/>
  <c r="Z149" i="4"/>
  <c r="Z148" i="4"/>
  <c r="Z147" i="4"/>
  <c r="Z146" i="4"/>
  <c r="Z145" i="4"/>
  <c r="Z144" i="4"/>
  <c r="Z143" i="4"/>
  <c r="Z142" i="4"/>
  <c r="Z141" i="4"/>
  <c r="Z140" i="4"/>
  <c r="Z139" i="4"/>
  <c r="Z138" i="4"/>
  <c r="Z137" i="4"/>
  <c r="Z136" i="4"/>
  <c r="Z135" i="4"/>
  <c r="Z134" i="4"/>
  <c r="Z133" i="4"/>
  <c r="Z132" i="4"/>
  <c r="Z131" i="4"/>
  <c r="Z130" i="4"/>
  <c r="Z129" i="4"/>
  <c r="Z128" i="4"/>
  <c r="Z127" i="4"/>
  <c r="Z126" i="4"/>
  <c r="Z125" i="4"/>
  <c r="Z124" i="4"/>
  <c r="Z123" i="4"/>
  <c r="Z122" i="4"/>
  <c r="Z121" i="4"/>
  <c r="Z120" i="4"/>
  <c r="Z119" i="4"/>
  <c r="Z118" i="4"/>
  <c r="Z117" i="4"/>
  <c r="Z116" i="4"/>
  <c r="Z115" i="4"/>
  <c r="Z114" i="4"/>
  <c r="Z113" i="4"/>
  <c r="Z112" i="4"/>
  <c r="Z111" i="4"/>
  <c r="Z110" i="4"/>
  <c r="Z109" i="4"/>
  <c r="Z108" i="4"/>
  <c r="Z107" i="4"/>
  <c r="Z106" i="4"/>
  <c r="Z105" i="4"/>
  <c r="Z104" i="4"/>
  <c r="Z103" i="4"/>
  <c r="Z102" i="4"/>
  <c r="Z101" i="4"/>
  <c r="Z100" i="4"/>
  <c r="Z99" i="4"/>
  <c r="Z98" i="4"/>
  <c r="Z97" i="4"/>
  <c r="Z96" i="4"/>
  <c r="Z95" i="4"/>
  <c r="Z94" i="4"/>
  <c r="Z93" i="4"/>
  <c r="Z92" i="4"/>
  <c r="Z91" i="4"/>
  <c r="Z90" i="4"/>
  <c r="Z89" i="4"/>
  <c r="Z88" i="4"/>
  <c r="Z87" i="4"/>
  <c r="Z86" i="4"/>
  <c r="Z85" i="4"/>
  <c r="Z84" i="4"/>
  <c r="Z83" i="4"/>
  <c r="Z82" i="4"/>
  <c r="Z81" i="4"/>
  <c r="Z80" i="4"/>
  <c r="Z79" i="4"/>
  <c r="Z78" i="4"/>
  <c r="Z77" i="4"/>
  <c r="Z76" i="4"/>
  <c r="Z75" i="4"/>
  <c r="Z74" i="4"/>
  <c r="Z73" i="4"/>
  <c r="Z72" i="4"/>
  <c r="Z71" i="4"/>
  <c r="Z70" i="4"/>
  <c r="Z69" i="4"/>
  <c r="Z68" i="4"/>
  <c r="Z67" i="4"/>
  <c r="Z66" i="4"/>
  <c r="Z65" i="4"/>
  <c r="Z64" i="4"/>
  <c r="Z63" i="4"/>
  <c r="Z62" i="4"/>
  <c r="Z61" i="4"/>
  <c r="Z60" i="4"/>
  <c r="Z59" i="4"/>
  <c r="Z58" i="4"/>
  <c r="Z57" i="4"/>
  <c r="Z56" i="4"/>
  <c r="Z55" i="4"/>
  <c r="Z54" i="4"/>
  <c r="Z53" i="4"/>
  <c r="Z52" i="4"/>
  <c r="Z51" i="4"/>
  <c r="Z50" i="4"/>
  <c r="Z49" i="4"/>
  <c r="Z48" i="4"/>
  <c r="Z47" i="4"/>
  <c r="Z46" i="4"/>
  <c r="Z45" i="4"/>
  <c r="Z44" i="4"/>
  <c r="Z43" i="4"/>
  <c r="Z42" i="4"/>
  <c r="Z41" i="4"/>
  <c r="Z40" i="4"/>
  <c r="Z39" i="4"/>
  <c r="Z38" i="4"/>
  <c r="Z37" i="4"/>
  <c r="Z36" i="4"/>
  <c r="Z35" i="4"/>
  <c r="Z34" i="4"/>
  <c r="Z33" i="4"/>
  <c r="Z32" i="4"/>
  <c r="Z31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Z4" i="4"/>
  <c r="Z3" i="4"/>
  <c r="Z2" i="4"/>
  <c r="AB196" i="4"/>
  <c r="AB195" i="4"/>
  <c r="AB194" i="4"/>
  <c r="AB193" i="4"/>
  <c r="AB192" i="4"/>
  <c r="AB191" i="4"/>
  <c r="AB190" i="4"/>
  <c r="AB189" i="4"/>
  <c r="AB188" i="4"/>
  <c r="AB187" i="4"/>
  <c r="AB186" i="4"/>
  <c r="AB185" i="4"/>
  <c r="AB184" i="4"/>
  <c r="AB183" i="4"/>
  <c r="AB182" i="4"/>
  <c r="AB181" i="4"/>
  <c r="AB180" i="4"/>
  <c r="AB179" i="4"/>
  <c r="AB178" i="4"/>
  <c r="AB177" i="4"/>
  <c r="AB176" i="4"/>
  <c r="AB175" i="4"/>
  <c r="AB174" i="4"/>
  <c r="AB173" i="4"/>
  <c r="AB172" i="4"/>
  <c r="AB171" i="4"/>
  <c r="AB170" i="4"/>
  <c r="AB169" i="4"/>
  <c r="AB168" i="4"/>
  <c r="AB167" i="4"/>
  <c r="AB166" i="4"/>
  <c r="AB165" i="4"/>
  <c r="AB164" i="4"/>
  <c r="AB163" i="4"/>
  <c r="AB162" i="4"/>
  <c r="AB161" i="4"/>
  <c r="AB160" i="4"/>
  <c r="AB159" i="4"/>
  <c r="AB158" i="4"/>
  <c r="AB157" i="4"/>
  <c r="AB156" i="4"/>
  <c r="AB155" i="4"/>
  <c r="AB154" i="4"/>
  <c r="AB153" i="4"/>
  <c r="AB152" i="4"/>
  <c r="AB151" i="4"/>
  <c r="AB150" i="4"/>
  <c r="AB149" i="4"/>
  <c r="AB148" i="4"/>
  <c r="AB147" i="4"/>
  <c r="AB146" i="4"/>
  <c r="AB145" i="4"/>
  <c r="AB144" i="4"/>
  <c r="AB143" i="4"/>
  <c r="AB142" i="4"/>
  <c r="AB141" i="4"/>
  <c r="AB140" i="4"/>
  <c r="AB139" i="4"/>
  <c r="AB138" i="4"/>
  <c r="AB137" i="4"/>
  <c r="AB136" i="4"/>
  <c r="AB135" i="4"/>
  <c r="AB134" i="4"/>
  <c r="AB133" i="4"/>
  <c r="AB132" i="4"/>
  <c r="AB131" i="4"/>
  <c r="AB130" i="4"/>
  <c r="AB129" i="4"/>
  <c r="AB128" i="4"/>
  <c r="AB127" i="4"/>
  <c r="AB126" i="4"/>
  <c r="AB125" i="4"/>
  <c r="AB124" i="4"/>
  <c r="AB123" i="4"/>
  <c r="AB122" i="4"/>
  <c r="AB121" i="4"/>
  <c r="AB120" i="4"/>
  <c r="AB119" i="4"/>
  <c r="AB118" i="4"/>
  <c r="AB117" i="4"/>
  <c r="AB116" i="4"/>
  <c r="AB115" i="4"/>
  <c r="AB114" i="4"/>
  <c r="AB113" i="4"/>
  <c r="AB112" i="4"/>
  <c r="AB111" i="4"/>
  <c r="AB110" i="4"/>
  <c r="AB109" i="4"/>
  <c r="AB108" i="4"/>
  <c r="AB107" i="4"/>
  <c r="AB106" i="4"/>
  <c r="AB105" i="4"/>
  <c r="AB104" i="4"/>
  <c r="AB103" i="4"/>
  <c r="AB102" i="4"/>
  <c r="AB101" i="4"/>
  <c r="AB100" i="4"/>
  <c r="AB99" i="4"/>
  <c r="AB98" i="4"/>
  <c r="AB97" i="4"/>
  <c r="AB96" i="4"/>
  <c r="AB95" i="4"/>
  <c r="AB94" i="4"/>
  <c r="AB93" i="4"/>
  <c r="AB92" i="4"/>
  <c r="AB91" i="4"/>
  <c r="AB90" i="4"/>
  <c r="AB89" i="4"/>
  <c r="AB88" i="4"/>
  <c r="AB87" i="4"/>
  <c r="AB86" i="4"/>
  <c r="AB85" i="4"/>
  <c r="AB84" i="4"/>
  <c r="AB83" i="4"/>
  <c r="AB82" i="4"/>
  <c r="AB81" i="4"/>
  <c r="AB80" i="4"/>
  <c r="AB79" i="4"/>
  <c r="AB78" i="4"/>
  <c r="AB77" i="4"/>
  <c r="AB76" i="4"/>
  <c r="AB75" i="4"/>
  <c r="AB74" i="4"/>
  <c r="AB73" i="4"/>
  <c r="AB72" i="4"/>
  <c r="AB71" i="4"/>
  <c r="AB70" i="4"/>
  <c r="AB69" i="4"/>
  <c r="AB68" i="4"/>
  <c r="AB67" i="4"/>
  <c r="AB66" i="4"/>
  <c r="AB65" i="4"/>
  <c r="AB64" i="4"/>
  <c r="AB63" i="4"/>
  <c r="AB62" i="4"/>
  <c r="AB61" i="4"/>
  <c r="AB60" i="4"/>
  <c r="AB59" i="4"/>
  <c r="AB58" i="4"/>
  <c r="AB57" i="4"/>
  <c r="AB56" i="4"/>
  <c r="AB55" i="4"/>
  <c r="AB54" i="4"/>
  <c r="AB53" i="4"/>
  <c r="AB52" i="4"/>
  <c r="AB51" i="4"/>
  <c r="AB50" i="4"/>
  <c r="AB49" i="4"/>
  <c r="AB48" i="4"/>
  <c r="AB47" i="4"/>
  <c r="AB46" i="4"/>
  <c r="AB45" i="4"/>
  <c r="AB44" i="4"/>
  <c r="AB43" i="4"/>
  <c r="AB42" i="4"/>
  <c r="AB41" i="4"/>
  <c r="AB40" i="4"/>
  <c r="AB39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AB5" i="4"/>
  <c r="AB4" i="4"/>
  <c r="AB3" i="4"/>
  <c r="AB2" i="4"/>
  <c r="G19" i="5"/>
  <c r="G18" i="5"/>
  <c r="G17" i="5"/>
  <c r="G16" i="5"/>
  <c r="G15" i="5"/>
  <c r="G14" i="5"/>
  <c r="G13" i="5"/>
  <c r="G12" i="5"/>
  <c r="G11" i="5"/>
  <c r="G10" i="5"/>
  <c r="G9" i="5"/>
  <c r="G8" i="5"/>
  <c r="G143" i="5"/>
  <c r="G125" i="5"/>
  <c r="G112" i="5"/>
  <c r="G108" i="5"/>
  <c r="G90" i="5"/>
  <c r="G73" i="5"/>
  <c r="G60" i="5"/>
  <c r="G55" i="5"/>
  <c r="G176" i="5"/>
  <c r="G128" i="5"/>
  <c r="G80" i="5"/>
  <c r="G32" i="5"/>
  <c r="D31" i="5"/>
  <c r="G212" i="5" s="1"/>
  <c r="D30" i="5"/>
  <c r="G200" i="5" s="1"/>
  <c r="D29" i="5"/>
  <c r="G188" i="5" s="1"/>
  <c r="D28" i="5"/>
  <c r="D27" i="5"/>
  <c r="G164" i="5" s="1"/>
  <c r="D26" i="5"/>
  <c r="G152" i="5" s="1"/>
  <c r="D25" i="5"/>
  <c r="G140" i="5" s="1"/>
  <c r="D24" i="5"/>
  <c r="D23" i="5"/>
  <c r="G116" i="5" s="1"/>
  <c r="D22" i="5"/>
  <c r="G104" i="5" s="1"/>
  <c r="D21" i="5"/>
  <c r="G92" i="5" s="1"/>
  <c r="D20" i="5"/>
  <c r="D19" i="5"/>
  <c r="G68" i="5" s="1"/>
  <c r="D18" i="5"/>
  <c r="G56" i="5" s="1"/>
  <c r="D17" i="5"/>
  <c r="G44" i="5" s="1"/>
  <c r="D16" i="5"/>
  <c r="D15" i="5"/>
  <c r="G20" i="5" s="1"/>
  <c r="D14" i="5"/>
  <c r="D13" i="5"/>
  <c r="D12" i="5"/>
  <c r="D11" i="5"/>
  <c r="D10" i="5"/>
  <c r="D9" i="5"/>
  <c r="D8" i="5"/>
  <c r="D7" i="5"/>
  <c r="G41" i="5" l="1"/>
  <c r="G37" i="5"/>
  <c r="G33" i="5"/>
  <c r="G43" i="5"/>
  <c r="G35" i="5"/>
  <c r="G40" i="5"/>
  <c r="G36" i="5"/>
  <c r="G39" i="5"/>
  <c r="G21" i="5"/>
  <c r="G38" i="5"/>
  <c r="G54" i="5"/>
  <c r="G50" i="5"/>
  <c r="G46" i="5"/>
  <c r="G52" i="5"/>
  <c r="G53" i="5"/>
  <c r="G49" i="5"/>
  <c r="G45" i="5"/>
  <c r="G48" i="5"/>
  <c r="G102" i="5"/>
  <c r="G98" i="5"/>
  <c r="G94" i="5"/>
  <c r="G96" i="5"/>
  <c r="G101" i="5"/>
  <c r="G97" i="5"/>
  <c r="G93" i="5"/>
  <c r="G100" i="5"/>
  <c r="G150" i="5"/>
  <c r="G146" i="5"/>
  <c r="G142" i="5"/>
  <c r="G144" i="5"/>
  <c r="G149" i="5"/>
  <c r="G145" i="5"/>
  <c r="G141" i="5"/>
  <c r="G148" i="5"/>
  <c r="G151" i="5"/>
  <c r="G198" i="5"/>
  <c r="G194" i="5"/>
  <c r="G190" i="5"/>
  <c r="G196" i="5"/>
  <c r="G197" i="5"/>
  <c r="G193" i="5"/>
  <c r="G189" i="5"/>
  <c r="G192" i="5"/>
  <c r="G199" i="5"/>
  <c r="G195" i="5"/>
  <c r="G191" i="5"/>
  <c r="G89" i="5"/>
  <c r="G85" i="5"/>
  <c r="G81" i="5"/>
  <c r="G83" i="5"/>
  <c r="G88" i="5"/>
  <c r="G84" i="5"/>
  <c r="G91" i="5"/>
  <c r="G87" i="5"/>
  <c r="G24" i="5"/>
  <c r="G42" i="5"/>
  <c r="G77" i="5"/>
  <c r="G95" i="5"/>
  <c r="G130" i="5"/>
  <c r="G147" i="5"/>
  <c r="G67" i="5"/>
  <c r="G63" i="5"/>
  <c r="G59" i="5"/>
  <c r="G61" i="5"/>
  <c r="G66" i="5"/>
  <c r="G62" i="5"/>
  <c r="G58" i="5"/>
  <c r="G65" i="5"/>
  <c r="G57" i="5"/>
  <c r="G115" i="5"/>
  <c r="G111" i="5"/>
  <c r="G107" i="5"/>
  <c r="G113" i="5"/>
  <c r="G105" i="5"/>
  <c r="G114" i="5"/>
  <c r="G110" i="5"/>
  <c r="G106" i="5"/>
  <c r="G109" i="5"/>
  <c r="G163" i="5"/>
  <c r="G159" i="5"/>
  <c r="G155" i="5"/>
  <c r="G153" i="5"/>
  <c r="G156" i="5"/>
  <c r="G162" i="5"/>
  <c r="G158" i="5"/>
  <c r="G154" i="5"/>
  <c r="G161" i="5"/>
  <c r="G157" i="5"/>
  <c r="G160" i="5"/>
  <c r="G211" i="5"/>
  <c r="G207" i="5"/>
  <c r="G203" i="5"/>
  <c r="G205" i="5"/>
  <c r="G204" i="5"/>
  <c r="G210" i="5"/>
  <c r="G206" i="5"/>
  <c r="G202" i="5"/>
  <c r="G209" i="5"/>
  <c r="G201" i="5"/>
  <c r="G208" i="5"/>
  <c r="G137" i="5"/>
  <c r="G133" i="5"/>
  <c r="G129" i="5"/>
  <c r="G135" i="5"/>
  <c r="G136" i="5"/>
  <c r="G132" i="5"/>
  <c r="G139" i="5"/>
  <c r="G131" i="5"/>
  <c r="G28" i="5"/>
  <c r="G47" i="5"/>
  <c r="G64" i="5"/>
  <c r="G82" i="5"/>
  <c r="G99" i="5"/>
  <c r="G117" i="5"/>
  <c r="G134" i="5"/>
  <c r="G27" i="5"/>
  <c r="G23" i="5"/>
  <c r="G22" i="5"/>
  <c r="G30" i="5"/>
  <c r="G26" i="5"/>
  <c r="G31" i="5"/>
  <c r="G29" i="5"/>
  <c r="G25" i="5"/>
  <c r="G76" i="5"/>
  <c r="G72" i="5"/>
  <c r="G70" i="5"/>
  <c r="G79" i="5"/>
  <c r="G75" i="5"/>
  <c r="G71" i="5"/>
  <c r="G78" i="5"/>
  <c r="G74" i="5"/>
  <c r="G124" i="5"/>
  <c r="G120" i="5"/>
  <c r="G122" i="5"/>
  <c r="G127" i="5"/>
  <c r="G123" i="5"/>
  <c r="G119" i="5"/>
  <c r="G126" i="5"/>
  <c r="G118" i="5"/>
  <c r="G172" i="5"/>
  <c r="G168" i="5"/>
  <c r="G174" i="5"/>
  <c r="G166" i="5"/>
  <c r="G165" i="5"/>
  <c r="G175" i="5"/>
  <c r="G171" i="5"/>
  <c r="G167" i="5"/>
  <c r="G170" i="5"/>
  <c r="G173" i="5"/>
  <c r="G169" i="5"/>
  <c r="G185" i="5"/>
  <c r="G181" i="5"/>
  <c r="G177" i="5"/>
  <c r="G183" i="5"/>
  <c r="G186" i="5"/>
  <c r="G178" i="5"/>
  <c r="G184" i="5"/>
  <c r="G180" i="5"/>
  <c r="G187" i="5"/>
  <c r="G179" i="5"/>
  <c r="G182" i="5"/>
  <c r="G34" i="5"/>
  <c r="G51" i="5"/>
  <c r="G69" i="5"/>
  <c r="G86" i="5"/>
  <c r="G103" i="5"/>
  <c r="G121" i="5"/>
  <c r="G138" i="5"/>
  <c r="Y213" i="4"/>
  <c r="Y212" i="4"/>
  <c r="Y211" i="4"/>
  <c r="Y210" i="4"/>
  <c r="Y209" i="4"/>
  <c r="Y208" i="4"/>
  <c r="Y207" i="4"/>
  <c r="Y206" i="4"/>
  <c r="Y205" i="4"/>
  <c r="Y204" i="4"/>
  <c r="Y203" i="4"/>
  <c r="Y202" i="4"/>
  <c r="Y201" i="4"/>
  <c r="Y200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X213" i="4"/>
  <c r="Y174" i="4"/>
  <c r="X212" i="4"/>
  <c r="Y173" i="4"/>
  <c r="X211" i="4"/>
  <c r="Y172" i="4"/>
  <c r="X210" i="4"/>
  <c r="Y171" i="4"/>
  <c r="X209" i="4"/>
  <c r="Y170" i="4"/>
  <c r="X208" i="4"/>
  <c r="Y169" i="4"/>
  <c r="X207" i="4"/>
  <c r="Y168" i="4"/>
  <c r="X206" i="4"/>
  <c r="Y167" i="4"/>
  <c r="X205" i="4"/>
  <c r="Y166" i="4"/>
  <c r="X204" i="4"/>
  <c r="Y165" i="4"/>
  <c r="X203" i="4"/>
  <c r="Y164" i="4"/>
  <c r="X202" i="4"/>
  <c r="Y163" i="4"/>
  <c r="X201" i="4"/>
  <c r="Y162" i="4"/>
  <c r="X176" i="4"/>
  <c r="Y161" i="4"/>
  <c r="X160" i="4"/>
  <c r="Y160" i="4"/>
  <c r="X158" i="4"/>
  <c r="Y159" i="4"/>
  <c r="X157" i="4"/>
  <c r="Y158" i="4"/>
  <c r="X156" i="4"/>
  <c r="Y157" i="4"/>
  <c r="X155" i="4"/>
  <c r="Y156" i="4"/>
  <c r="X154" i="4"/>
  <c r="Y155" i="4"/>
  <c r="X153" i="4"/>
  <c r="Y154" i="4"/>
  <c r="X152" i="4"/>
  <c r="Y153" i="4"/>
  <c r="X151" i="4"/>
  <c r="Y152" i="4"/>
  <c r="X150" i="4"/>
  <c r="Y151" i="4"/>
  <c r="X149" i="4"/>
  <c r="Y150" i="4"/>
  <c r="X148" i="4"/>
  <c r="Y149" i="4"/>
  <c r="X147" i="4"/>
  <c r="Y148" i="4"/>
  <c r="X146" i="4"/>
  <c r="Y147" i="4"/>
  <c r="X145" i="4"/>
  <c r="Y146" i="4"/>
  <c r="X144" i="4"/>
  <c r="Y145" i="4"/>
  <c r="X143" i="4"/>
  <c r="Y144" i="4"/>
  <c r="X142" i="4"/>
  <c r="Y143" i="4"/>
  <c r="X141" i="4"/>
  <c r="Y142" i="4"/>
  <c r="X140" i="4"/>
  <c r="Y141" i="4"/>
  <c r="X139" i="4"/>
  <c r="Y140" i="4"/>
  <c r="X138" i="4"/>
  <c r="Y139" i="4"/>
  <c r="X137" i="4"/>
  <c r="Y138" i="4"/>
  <c r="X136" i="4"/>
  <c r="Y137" i="4"/>
  <c r="X135" i="4"/>
  <c r="Y136" i="4"/>
  <c r="X134" i="4"/>
  <c r="Y135" i="4"/>
  <c r="X133" i="4"/>
  <c r="Y134" i="4"/>
  <c r="X132" i="4"/>
  <c r="Y133" i="4"/>
  <c r="X131" i="4"/>
  <c r="Y132" i="4"/>
  <c r="X130" i="4"/>
  <c r="Y131" i="4"/>
  <c r="X129" i="4"/>
  <c r="Y130" i="4"/>
  <c r="X128" i="4"/>
  <c r="Y129" i="4"/>
  <c r="X127" i="4"/>
  <c r="Y128" i="4"/>
  <c r="X126" i="4"/>
  <c r="Y127" i="4"/>
  <c r="X125" i="4"/>
  <c r="Y126" i="4"/>
  <c r="X124" i="4"/>
  <c r="Y125" i="4"/>
  <c r="X123" i="4"/>
  <c r="Y124" i="4"/>
  <c r="X122" i="4"/>
  <c r="Y123" i="4"/>
  <c r="X121" i="4"/>
  <c r="Y122" i="4"/>
  <c r="X120" i="4"/>
  <c r="Y121" i="4"/>
  <c r="X119" i="4"/>
  <c r="Y120" i="4"/>
  <c r="X118" i="4"/>
  <c r="Y119" i="4"/>
  <c r="X117" i="4"/>
  <c r="Y118" i="4"/>
  <c r="X116" i="4"/>
  <c r="Y117" i="4"/>
  <c r="X115" i="4"/>
  <c r="Y116" i="4"/>
  <c r="X114" i="4"/>
  <c r="Y115" i="4"/>
  <c r="X113" i="4"/>
  <c r="Y114" i="4"/>
  <c r="X112" i="4"/>
  <c r="Y113" i="4"/>
  <c r="X111" i="4"/>
  <c r="Y112" i="4"/>
  <c r="X110" i="4"/>
  <c r="Y111" i="4"/>
  <c r="X109" i="4"/>
  <c r="Y110" i="4"/>
  <c r="X108" i="4"/>
  <c r="Y109" i="4"/>
  <c r="X107" i="4"/>
  <c r="Y108" i="4"/>
  <c r="X106" i="4"/>
  <c r="Y107" i="4"/>
  <c r="X105" i="4"/>
  <c r="Y106" i="4"/>
  <c r="X104" i="4"/>
  <c r="Y105" i="4"/>
  <c r="X103" i="4"/>
  <c r="Y104" i="4"/>
  <c r="X102" i="4"/>
  <c r="Y103" i="4"/>
  <c r="X101" i="4"/>
  <c r="Y102" i="4"/>
  <c r="X100" i="4"/>
  <c r="Y101" i="4"/>
  <c r="X99" i="4"/>
  <c r="Y100" i="4"/>
  <c r="X98" i="4"/>
  <c r="Y99" i="4"/>
  <c r="X97" i="4"/>
  <c r="Y98" i="4"/>
  <c r="X96" i="4"/>
  <c r="Y97" i="4"/>
  <c r="X95" i="4"/>
  <c r="Y96" i="4"/>
  <c r="X94" i="4"/>
  <c r="Y95" i="4"/>
  <c r="X93" i="4"/>
  <c r="Y94" i="4"/>
  <c r="X92" i="4"/>
  <c r="Y93" i="4"/>
  <c r="X91" i="4"/>
  <c r="Y92" i="4"/>
  <c r="X90" i="4"/>
  <c r="Y91" i="4"/>
  <c r="X89" i="4"/>
  <c r="Y90" i="4"/>
  <c r="X88" i="4"/>
  <c r="Y89" i="4"/>
  <c r="X87" i="4"/>
  <c r="Y88" i="4"/>
  <c r="X86" i="4"/>
  <c r="Y87" i="4"/>
  <c r="X85" i="4"/>
  <c r="Y86" i="4"/>
  <c r="X84" i="4"/>
  <c r="Y85" i="4"/>
  <c r="X83" i="4"/>
  <c r="Y84" i="4"/>
  <c r="X82" i="4"/>
  <c r="Y83" i="4"/>
  <c r="X81" i="4"/>
  <c r="Y82" i="4"/>
  <c r="X80" i="4"/>
  <c r="Y81" i="4"/>
  <c r="X79" i="4"/>
  <c r="Y80" i="4"/>
  <c r="X78" i="4"/>
  <c r="Y79" i="4"/>
  <c r="X77" i="4"/>
  <c r="Y78" i="4"/>
  <c r="X76" i="4"/>
  <c r="Y77" i="4"/>
  <c r="X75" i="4"/>
  <c r="Y76" i="4"/>
  <c r="X74" i="4"/>
  <c r="Y75" i="4"/>
  <c r="X73" i="4"/>
  <c r="Y74" i="4"/>
  <c r="X72" i="4"/>
  <c r="Y73" i="4"/>
  <c r="X71" i="4"/>
  <c r="Y72" i="4"/>
  <c r="X70" i="4"/>
  <c r="Y71" i="4"/>
  <c r="X69" i="4"/>
  <c r="Y70" i="4"/>
  <c r="X68" i="4"/>
  <c r="Y69" i="4"/>
  <c r="X67" i="4"/>
  <c r="Y68" i="4"/>
  <c r="X66" i="4"/>
  <c r="Y67" i="4"/>
  <c r="X65" i="4"/>
  <c r="Y66" i="4"/>
  <c r="X64" i="4"/>
  <c r="Y65" i="4"/>
  <c r="X63" i="4"/>
  <c r="Y64" i="4"/>
  <c r="X62" i="4"/>
  <c r="Y63" i="4"/>
  <c r="X61" i="4"/>
  <c r="Y62" i="4"/>
  <c r="X60" i="4"/>
  <c r="Y61" i="4"/>
  <c r="X59" i="4"/>
  <c r="Y60" i="4"/>
  <c r="X58" i="4"/>
  <c r="Y59" i="4"/>
  <c r="X57" i="4"/>
  <c r="Y58" i="4"/>
  <c r="X56" i="4"/>
  <c r="Y57" i="4"/>
  <c r="X55" i="4"/>
  <c r="Y56" i="4"/>
  <c r="X54" i="4"/>
  <c r="Y55" i="4"/>
  <c r="X53" i="4"/>
  <c r="Y54" i="4"/>
  <c r="X52" i="4"/>
  <c r="Y53" i="4"/>
  <c r="X51" i="4"/>
  <c r="Y52" i="4"/>
  <c r="X50" i="4"/>
  <c r="Y51" i="4"/>
  <c r="X49" i="4"/>
  <c r="Y50" i="4"/>
  <c r="X48" i="4"/>
  <c r="Y49" i="4"/>
  <c r="X47" i="4"/>
  <c r="Y48" i="4"/>
  <c r="X46" i="4"/>
  <c r="Y47" i="4"/>
  <c r="X45" i="4"/>
  <c r="Y46" i="4"/>
  <c r="X44" i="4"/>
  <c r="Y45" i="4"/>
  <c r="X43" i="4"/>
  <c r="Y44" i="4"/>
  <c r="X42" i="4"/>
  <c r="Y43" i="4"/>
  <c r="X41" i="4"/>
  <c r="Y42" i="4"/>
  <c r="X40" i="4"/>
  <c r="Y41" i="4"/>
  <c r="X39" i="4"/>
  <c r="Y40" i="4"/>
  <c r="X38" i="4"/>
  <c r="Y39" i="4"/>
  <c r="X37" i="4"/>
  <c r="Y38" i="4"/>
  <c r="X36" i="4"/>
  <c r="Y37" i="4"/>
  <c r="X35" i="4"/>
  <c r="Y36" i="4"/>
  <c r="X34" i="4"/>
  <c r="Y35" i="4"/>
  <c r="X33" i="4"/>
  <c r="Y34" i="4"/>
  <c r="X32" i="4"/>
  <c r="Y33" i="4"/>
  <c r="X31" i="4"/>
  <c r="Y32" i="4"/>
  <c r="X30" i="4"/>
  <c r="Y31" i="4"/>
  <c r="X29" i="4"/>
  <c r="Y30" i="4"/>
  <c r="X28" i="4"/>
  <c r="Y29" i="4"/>
  <c r="X27" i="4"/>
  <c r="Y28" i="4"/>
  <c r="X26" i="4"/>
  <c r="Y27" i="4"/>
  <c r="X25" i="4"/>
  <c r="Y26" i="4"/>
  <c r="X24" i="4"/>
  <c r="Y25" i="4"/>
  <c r="X23" i="4"/>
  <c r="Y24" i="4"/>
  <c r="X22" i="4"/>
  <c r="Y23" i="4"/>
  <c r="X21" i="4"/>
  <c r="Y22" i="4"/>
  <c r="X20" i="4"/>
  <c r="Y21" i="4"/>
  <c r="X19" i="4"/>
  <c r="Y20" i="4"/>
  <c r="X18" i="4"/>
  <c r="Y19" i="4"/>
  <c r="X17" i="4"/>
  <c r="Y18" i="4"/>
  <c r="X16" i="4"/>
  <c r="Y17" i="4"/>
  <c r="X15" i="4"/>
  <c r="Y16" i="4"/>
  <c r="X14" i="4"/>
  <c r="Y15" i="4"/>
  <c r="X13" i="4"/>
  <c r="Y14" i="4"/>
  <c r="X12" i="4"/>
  <c r="Y13" i="4"/>
  <c r="X11" i="4"/>
  <c r="Y12" i="4"/>
  <c r="X10" i="4"/>
  <c r="Y11" i="4"/>
  <c r="X9" i="4"/>
  <c r="Y10" i="4"/>
  <c r="X8" i="4"/>
  <c r="Y9" i="4"/>
  <c r="X7" i="4"/>
  <c r="Y8" i="4"/>
  <c r="X6" i="4"/>
  <c r="Y7" i="4"/>
  <c r="X5" i="4"/>
  <c r="Y6" i="4"/>
  <c r="X4" i="4"/>
  <c r="Y5" i="4"/>
  <c r="X3" i="4"/>
  <c r="Y4" i="4"/>
  <c r="X2" i="4"/>
  <c r="U19" i="4" l="1"/>
  <c r="U18" i="4"/>
  <c r="S19" i="3"/>
  <c r="S18" i="3"/>
  <c r="S17" i="3"/>
  <c r="U17" i="4" s="1"/>
  <c r="S16" i="3"/>
  <c r="U16" i="4" s="1"/>
  <c r="S15" i="3"/>
  <c r="U15" i="4" s="1"/>
  <c r="S14" i="3"/>
  <c r="U14" i="4" s="1"/>
  <c r="S13" i="3"/>
  <c r="U13" i="4" s="1"/>
  <c r="S12" i="3"/>
  <c r="U12" i="4" s="1"/>
  <c r="S11" i="3"/>
  <c r="U11" i="4" s="1"/>
  <c r="S10" i="3"/>
  <c r="U10" i="4" s="1"/>
  <c r="S9" i="3"/>
  <c r="U9" i="4" s="1"/>
  <c r="S8" i="3"/>
  <c r="U8" i="4" s="1"/>
  <c r="S7" i="3"/>
  <c r="U7" i="4" s="1"/>
  <c r="S6" i="3"/>
  <c r="U6" i="4" s="1"/>
  <c r="S5" i="3"/>
  <c r="U5" i="4" s="1"/>
  <c r="S4" i="3"/>
  <c r="U4" i="4" s="1"/>
  <c r="S3" i="3"/>
  <c r="U3" i="4" s="1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  <c r="B153" i="1" l="1"/>
  <c r="B155" i="1"/>
  <c r="B152" i="1"/>
  <c r="B151" i="1"/>
  <c r="B150" i="1"/>
  <c r="B156" i="1"/>
  <c r="B149" i="1"/>
  <c r="B148" i="1"/>
  <c r="B147" i="1"/>
  <c r="B157" i="1"/>
  <c r="B146" i="1"/>
  <c r="B145" i="1"/>
  <c r="B144" i="1"/>
  <c r="B158" i="1"/>
  <c r="B143" i="1"/>
  <c r="B142" i="1"/>
  <c r="B141" i="1"/>
  <c r="B159" i="1"/>
  <c r="B140" i="1"/>
  <c r="B139" i="1"/>
  <c r="B138" i="1"/>
  <c r="B160" i="1"/>
  <c r="B137" i="1"/>
  <c r="B136" i="1"/>
  <c r="B135" i="1"/>
  <c r="B161" i="1"/>
  <c r="B134" i="1"/>
  <c r="B133" i="1"/>
  <c r="B132" i="1"/>
  <c r="B162" i="1"/>
  <c r="B131" i="1"/>
  <c r="B130" i="1"/>
  <c r="B129" i="1"/>
  <c r="B163" i="1"/>
  <c r="B128" i="1"/>
  <c r="B127" i="1"/>
  <c r="B126" i="1"/>
  <c r="B164" i="1"/>
  <c r="B125" i="1"/>
  <c r="B124" i="1"/>
  <c r="B123" i="1"/>
  <c r="B165" i="1"/>
  <c r="B122" i="1"/>
  <c r="B121" i="1"/>
  <c r="B120" i="1"/>
  <c r="B166" i="1"/>
  <c r="B119" i="1"/>
  <c r="B118" i="1"/>
  <c r="B117" i="1"/>
  <c r="B167" i="1"/>
  <c r="B116" i="1"/>
  <c r="B115" i="1"/>
  <c r="B114" i="1"/>
  <c r="B168" i="1"/>
  <c r="B113" i="1"/>
  <c r="B112" i="1"/>
  <c r="B111" i="1"/>
  <c r="B169" i="1"/>
  <c r="B110" i="1"/>
  <c r="B109" i="1"/>
  <c r="B108" i="1"/>
  <c r="B170" i="1"/>
  <c r="B107" i="1"/>
  <c r="B106" i="1"/>
  <c r="B105" i="1"/>
  <c r="B171" i="1"/>
  <c r="B104" i="1"/>
  <c r="B103" i="1"/>
  <c r="B102" i="1"/>
  <c r="B172" i="1"/>
  <c r="B101" i="1"/>
  <c r="B100" i="1"/>
  <c r="B99" i="1"/>
  <c r="B173" i="1"/>
  <c r="B98" i="1"/>
  <c r="B97" i="1"/>
  <c r="B96" i="1"/>
  <c r="B174" i="1"/>
  <c r="B95" i="1"/>
  <c r="B94" i="1"/>
  <c r="B93" i="1"/>
  <c r="B175" i="1"/>
  <c r="B92" i="1"/>
  <c r="B91" i="1"/>
  <c r="B90" i="1"/>
  <c r="B176" i="1"/>
  <c r="B89" i="1"/>
  <c r="B88" i="1"/>
  <c r="B87" i="1"/>
  <c r="B177" i="1"/>
  <c r="B86" i="1"/>
  <c r="B85" i="1"/>
  <c r="B84" i="1"/>
  <c r="B178" i="1"/>
  <c r="B83" i="1"/>
  <c r="B82" i="1"/>
  <c r="B81" i="1"/>
  <c r="B179" i="1"/>
  <c r="B80" i="1"/>
  <c r="B79" i="1"/>
  <c r="B78" i="1"/>
  <c r="B180" i="1"/>
  <c r="B77" i="1"/>
  <c r="B76" i="1"/>
  <c r="B75" i="1"/>
  <c r="B181" i="1"/>
  <c r="B74" i="1"/>
  <c r="B73" i="1"/>
  <c r="B72" i="1"/>
  <c r="B182" i="1"/>
  <c r="B71" i="1"/>
  <c r="B70" i="1"/>
  <c r="B69" i="1"/>
  <c r="B183" i="1"/>
  <c r="B68" i="1"/>
  <c r="B67" i="1"/>
  <c r="B66" i="1"/>
  <c r="B184" i="1"/>
  <c r="B65" i="1"/>
  <c r="B64" i="1"/>
  <c r="B63" i="1"/>
  <c r="B185" i="1"/>
  <c r="B62" i="1"/>
  <c r="B61" i="1"/>
  <c r="B60" i="1"/>
  <c r="B186" i="1"/>
  <c r="B59" i="1"/>
  <c r="B58" i="1"/>
  <c r="B57" i="1"/>
  <c r="B187" i="1"/>
  <c r="B56" i="1"/>
  <c r="B55" i="1"/>
  <c r="B54" i="1"/>
  <c r="B188" i="1"/>
  <c r="B53" i="1"/>
  <c r="B52" i="1"/>
  <c r="B51" i="1"/>
  <c r="B189" i="1"/>
  <c r="B50" i="1"/>
  <c r="B49" i="1"/>
  <c r="B48" i="1"/>
  <c r="B190" i="1"/>
  <c r="B47" i="1"/>
  <c r="B46" i="1"/>
  <c r="B45" i="1"/>
  <c r="B191" i="1"/>
  <c r="B44" i="1"/>
  <c r="B43" i="1"/>
  <c r="B42" i="1"/>
  <c r="B192" i="1"/>
  <c r="B41" i="1"/>
  <c r="B40" i="1"/>
  <c r="B39" i="1"/>
  <c r="B193" i="1"/>
  <c r="B38" i="1"/>
  <c r="B37" i="1"/>
  <c r="B194" i="1"/>
  <c r="B36" i="1"/>
  <c r="B195" i="1"/>
  <c r="B35" i="1"/>
  <c r="B34" i="1"/>
  <c r="B33" i="1"/>
  <c r="B196" i="1"/>
  <c r="B32" i="1"/>
  <c r="B31" i="1"/>
  <c r="B30" i="1"/>
  <c r="B197" i="1"/>
  <c r="B29" i="1"/>
  <c r="B28" i="1"/>
  <c r="B27" i="1"/>
  <c r="B198" i="1"/>
  <c r="B26" i="1"/>
  <c r="B25" i="1"/>
  <c r="B24" i="1"/>
  <c r="B199" i="1"/>
  <c r="B23" i="1"/>
  <c r="B22" i="1"/>
  <c r="B21" i="1"/>
  <c r="B200" i="1"/>
  <c r="B20" i="1"/>
  <c r="B19" i="1"/>
  <c r="B18" i="1"/>
  <c r="B201" i="1"/>
  <c r="B17" i="1"/>
  <c r="B16" i="1"/>
  <c r="B15" i="1"/>
  <c r="B202" i="1"/>
  <c r="B14" i="1"/>
  <c r="B13" i="1"/>
  <c r="B12" i="1"/>
  <c r="B203" i="1"/>
  <c r="B11" i="1"/>
  <c r="B10" i="1"/>
  <c r="B9" i="1"/>
  <c r="B204" i="1"/>
  <c r="B8" i="1"/>
  <c r="B7" i="1"/>
  <c r="B6" i="1"/>
  <c r="B205" i="1"/>
  <c r="B5" i="1"/>
  <c r="B206" i="1"/>
  <c r="B4" i="1"/>
  <c r="B3" i="1"/>
  <c r="B207" i="1"/>
  <c r="B2" i="1"/>
  <c r="B208" i="1"/>
  <c r="B154" i="1"/>
</calcChain>
</file>

<file path=xl/sharedStrings.xml><?xml version="1.0" encoding="utf-8"?>
<sst xmlns="http://schemas.openxmlformats.org/spreadsheetml/2006/main" count="295" uniqueCount="256">
  <si>
    <t>08/14/2020</t>
  </si>
  <si>
    <t>07/31/2020</t>
  </si>
  <si>
    <t>06/30/2020</t>
  </si>
  <si>
    <t>05/29/2020</t>
  </si>
  <si>
    <t>04/30/2020</t>
  </si>
  <si>
    <t>03/31/2020</t>
  </si>
  <si>
    <t>02/28/2020</t>
  </si>
  <si>
    <t>01/31/2020</t>
  </si>
  <si>
    <t>12/31/2019</t>
  </si>
  <si>
    <t>11/29/2019</t>
  </si>
  <si>
    <t>10/31/2019</t>
  </si>
  <si>
    <t>09/30/2019</t>
  </si>
  <si>
    <t>08/30/2019</t>
  </si>
  <si>
    <t>07/31/2019</t>
  </si>
  <si>
    <t>06/28/2019</t>
  </si>
  <si>
    <t>05/31/2019</t>
  </si>
  <si>
    <t>04/30/2019</t>
  </si>
  <si>
    <t>03/29/2019</t>
  </si>
  <si>
    <t>02/28/2019</t>
  </si>
  <si>
    <t>01/31/2019</t>
  </si>
  <si>
    <t>12/31/2018</t>
  </si>
  <si>
    <t>11/30/2018</t>
  </si>
  <si>
    <t>10/31/2018</t>
  </si>
  <si>
    <t>09/28/2018</t>
  </si>
  <si>
    <t>08/31/2018</t>
  </si>
  <si>
    <t>07/31/2018</t>
  </si>
  <si>
    <t>06/29/2018</t>
  </si>
  <si>
    <t>05/31/2018</t>
  </si>
  <si>
    <t>04/30/2018</t>
  </si>
  <si>
    <t>03/30/2018</t>
  </si>
  <si>
    <t>02/28/2018</t>
  </si>
  <si>
    <t>01/31/2018</t>
  </si>
  <si>
    <t>12/29/2017</t>
  </si>
  <si>
    <t>11/30/2017</t>
  </si>
  <si>
    <t>10/31/2017</t>
  </si>
  <si>
    <t>09/29/2017</t>
  </si>
  <si>
    <t>08/31/2017</t>
  </si>
  <si>
    <t>07/31/2017</t>
  </si>
  <si>
    <t>06/30/2017</t>
  </si>
  <si>
    <t>05/31/2017</t>
  </si>
  <si>
    <t>04/28/2017</t>
  </si>
  <si>
    <t>03/31/2017</t>
  </si>
  <si>
    <t>02/28/2017</t>
  </si>
  <si>
    <t>01/31/2017</t>
  </si>
  <si>
    <t>12/30/2016</t>
  </si>
  <si>
    <t>11/30/2016</t>
  </si>
  <si>
    <t>10/31/2016</t>
  </si>
  <si>
    <t>09/30/2016</t>
  </si>
  <si>
    <t>08/31/2016</t>
  </si>
  <si>
    <t>07/29/2016</t>
  </si>
  <si>
    <t>06/30/2016</t>
  </si>
  <si>
    <t>05/31/2016</t>
  </si>
  <si>
    <t>04/29/2016</t>
  </si>
  <si>
    <t>03/31/2016</t>
  </si>
  <si>
    <t>02/29/2016</t>
  </si>
  <si>
    <t>01/29/2016</t>
  </si>
  <si>
    <t>12/31/2015</t>
  </si>
  <si>
    <t>11/30/2015</t>
  </si>
  <si>
    <t>10/30/2015</t>
  </si>
  <si>
    <t>09/30/2015</t>
  </si>
  <si>
    <t>08/31/2015</t>
  </si>
  <si>
    <t>07/31/2015</t>
  </si>
  <si>
    <t>06/30/2015</t>
  </si>
  <si>
    <t>05/29/2015</t>
  </si>
  <si>
    <t>04/30/2015</t>
  </si>
  <si>
    <t>03/31/2015</t>
  </si>
  <si>
    <t>02/27/2015</t>
  </si>
  <si>
    <t>01/30/2015</t>
  </si>
  <si>
    <t>12/31/2014</t>
  </si>
  <si>
    <t>11/28/2014</t>
  </si>
  <si>
    <t>10/31/2014</t>
  </si>
  <si>
    <t>09/30/2014</t>
  </si>
  <si>
    <t>08/29/2014</t>
  </si>
  <si>
    <t>07/31/2014</t>
  </si>
  <si>
    <t>06/30/2014</t>
  </si>
  <si>
    <t>05/30/2014</t>
  </si>
  <si>
    <t>04/30/2014</t>
  </si>
  <si>
    <t>03/31/2014</t>
  </si>
  <si>
    <t>02/28/2014</t>
  </si>
  <si>
    <t>01/31/2014</t>
  </si>
  <si>
    <t>12/31/2013</t>
  </si>
  <si>
    <t>11/29/2013</t>
  </si>
  <si>
    <t>10/31/2013</t>
  </si>
  <si>
    <t>09/30/2013</t>
  </si>
  <si>
    <t>08/30/2013</t>
  </si>
  <si>
    <t>07/31/2013</t>
  </si>
  <si>
    <t>06/28/2013</t>
  </si>
  <si>
    <t>05/31/2013</t>
  </si>
  <si>
    <t>04/30/2013</t>
  </si>
  <si>
    <t>03/29/2013</t>
  </si>
  <si>
    <t>02/28/2013</t>
  </si>
  <si>
    <t>01/31/2013</t>
  </si>
  <si>
    <t>12/31/2012</t>
  </si>
  <si>
    <t>11/30/2012</t>
  </si>
  <si>
    <t>10/31/2012</t>
  </si>
  <si>
    <t>09/28/2012</t>
  </si>
  <si>
    <t>08/31/2012</t>
  </si>
  <si>
    <t>07/31/2012</t>
  </si>
  <si>
    <t>06/29/2012</t>
  </si>
  <si>
    <t>05/31/2012</t>
  </si>
  <si>
    <t>04/30/2012</t>
  </si>
  <si>
    <t>03/30/2012</t>
  </si>
  <si>
    <t>02/29/2012</t>
  </si>
  <si>
    <t>01/31/2012</t>
  </si>
  <si>
    <t>12/30/2011</t>
  </si>
  <si>
    <t>11/30/2011</t>
  </si>
  <si>
    <t>10/31/2011</t>
  </si>
  <si>
    <t>09/30/2011</t>
  </si>
  <si>
    <t>08/31/2011</t>
  </si>
  <si>
    <t>07/29/2011</t>
  </si>
  <si>
    <t>06/30/2011</t>
  </si>
  <si>
    <t>05/31/2011</t>
  </si>
  <si>
    <t>04/29/2011</t>
  </si>
  <si>
    <t>03/31/2011</t>
  </si>
  <si>
    <t>02/28/2011</t>
  </si>
  <si>
    <t>01/31/2011</t>
  </si>
  <si>
    <t>12/31/2010</t>
  </si>
  <si>
    <t>11/30/2010</t>
  </si>
  <si>
    <t>10/29/2010</t>
  </si>
  <si>
    <t>09/30/2010</t>
  </si>
  <si>
    <t>08/31/2010</t>
  </si>
  <si>
    <t>07/30/2010</t>
  </si>
  <si>
    <t>06/30/2010</t>
  </si>
  <si>
    <t>05/31/2010</t>
  </si>
  <si>
    <t>04/30/2010</t>
  </si>
  <si>
    <t>03/31/2010</t>
  </si>
  <si>
    <t>02/26/2010</t>
  </si>
  <si>
    <t>01/29/2010</t>
  </si>
  <si>
    <t>12/31/2009</t>
  </si>
  <si>
    <t>11/30/2009</t>
  </si>
  <si>
    <t>10/30/2009</t>
  </si>
  <si>
    <t>09/30/2009</t>
  </si>
  <si>
    <t>08/31/2009</t>
  </si>
  <si>
    <t>07/31/2009</t>
  </si>
  <si>
    <t>06/30/2009</t>
  </si>
  <si>
    <t>05/29/2009</t>
  </si>
  <si>
    <t>04/30/2009</t>
  </si>
  <si>
    <t>03/31/2009</t>
  </si>
  <si>
    <t>02/27/2009</t>
  </si>
  <si>
    <t>01/30/2009</t>
  </si>
  <si>
    <t>12/31/2008</t>
  </si>
  <si>
    <t>11/28/2008</t>
  </si>
  <si>
    <t>10/31/2008</t>
  </si>
  <si>
    <t>09/30/2008</t>
  </si>
  <si>
    <t>08/29/2008</t>
  </si>
  <si>
    <t>07/31/2008</t>
  </si>
  <si>
    <t>06/30/2008</t>
  </si>
  <si>
    <t>05/30/2008</t>
  </si>
  <si>
    <t>04/30/2008</t>
  </si>
  <si>
    <t>03/31/2008</t>
  </si>
  <si>
    <t>02/29/2008</t>
  </si>
  <si>
    <t>01/31/2008</t>
  </si>
  <si>
    <t>12/31/2007</t>
  </si>
  <si>
    <t>時点</t>
    <rPh sb="0" eb="2">
      <t>ジテン</t>
    </rPh>
    <phoneticPr fontId="1"/>
  </si>
  <si>
    <t>直近価格</t>
    <rPh sb="0" eb="2">
      <t>チョッキン</t>
    </rPh>
    <rPh sb="2" eb="4">
      <t>カカク</t>
    </rPh>
    <phoneticPr fontId="1"/>
  </si>
  <si>
    <t>ソート用</t>
    <rPh sb="3" eb="4">
      <t>ヨウ</t>
    </rPh>
    <phoneticPr fontId="1"/>
  </si>
  <si>
    <t>Date</t>
  </si>
  <si>
    <t>直近値</t>
  </si>
  <si>
    <t>From http://www.worldgovernmentbonds.com/cds-historical-data/japan/5-years/</t>
    <phoneticPr fontId="3"/>
  </si>
  <si>
    <t>Japan</t>
    <phoneticPr fontId="1"/>
  </si>
  <si>
    <t>B/Y</t>
    <phoneticPr fontId="1"/>
  </si>
  <si>
    <t>Italy</t>
    <phoneticPr fontId="1"/>
  </si>
  <si>
    <t>NaN</t>
    <phoneticPr fontId="1"/>
  </si>
  <si>
    <t>Japan</t>
    <phoneticPr fontId="1"/>
  </si>
  <si>
    <t>Italy</t>
    <phoneticPr fontId="1"/>
  </si>
  <si>
    <t>CPI less perishable</t>
    <phoneticPr fontId="1"/>
  </si>
  <si>
    <t>NaN</t>
    <phoneticPr fontId="1"/>
  </si>
  <si>
    <t>IIP</t>
    <phoneticPr fontId="1"/>
  </si>
  <si>
    <t>Time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</si>
  <si>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</si>
  <si>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</si>
  <si>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</si>
  <si>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</si>
  <si>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</si>
  <si>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</si>
  <si>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</si>
  <si>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</si>
  <si>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</si>
  <si>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</si>
  <si>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</si>
  <si>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</si>
  <si>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</si>
  <si>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</si>
  <si>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</si>
  <si>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</si>
  <si>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</si>
  <si>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</si>
  <si>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</si>
  <si>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</si>
  <si>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</si>
  <si>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</si>
  <si>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</si>
  <si>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</si>
  <si>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</si>
  <si>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</si>
  <si>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</si>
  <si>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</si>
  <si>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</si>
  <si>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</si>
  <si>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</si>
  <si>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</si>
  <si>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</si>
  <si>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</si>
  <si>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</si>
  <si>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</si>
  <si>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</si>
  <si>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</si>
  <si>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</si>
  <si>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</si>
  <si>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</si>
  <si>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</si>
  <si>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</si>
  <si>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</si>
  <si>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</si>
  <si>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</si>
  <si>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</si>
  <si>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</si>
  <si>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</si>
  <si>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</si>
  <si>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</si>
  <si>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</si>
  <si>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Japan</t>
  </si>
  <si>
    <t>Ratio</t>
  </si>
  <si>
    <t>i</t>
  </si>
  <si>
    <t>GDP(Expenditure Approach)</t>
  </si>
  <si>
    <t>Fiscal Year</t>
  </si>
  <si>
    <t>1994/4-3.</t>
  </si>
  <si>
    <t>1995/4-3.</t>
  </si>
  <si>
    <t>1996/4-3.</t>
  </si>
  <si>
    <t>1997/4-3.</t>
  </si>
  <si>
    <t>1998/4-3.</t>
  </si>
  <si>
    <t>1999/4-3.</t>
  </si>
  <si>
    <t>2000/4-3.</t>
  </si>
  <si>
    <t>2001/4-3.</t>
  </si>
  <si>
    <t>2002/4-3.</t>
  </si>
  <si>
    <t>2003/4-3.</t>
  </si>
  <si>
    <t>2004/4-3.</t>
  </si>
  <si>
    <t>2005/4-3.</t>
  </si>
  <si>
    <t>2006/4-3.</t>
  </si>
  <si>
    <t>2007/4-3.</t>
  </si>
  <si>
    <t>2008/4-3.</t>
  </si>
  <si>
    <t>2009/4-3.</t>
  </si>
  <si>
    <t>2010/4-3.</t>
  </si>
  <si>
    <t>2011/4-3.</t>
  </si>
  <si>
    <t>2012/4-3.</t>
  </si>
  <si>
    <t>2013/4-3.</t>
  </si>
  <si>
    <t>2014/4-3.</t>
  </si>
  <si>
    <t>2015/4-3.</t>
  </si>
  <si>
    <t>2016/4-3.</t>
  </si>
  <si>
    <t>2017/4-3.</t>
  </si>
  <si>
    <t>2018/4-3.</t>
  </si>
  <si>
    <t>2019/4-3.</t>
  </si>
  <si>
    <t>B</t>
    <phoneticPr fontId="1"/>
  </si>
  <si>
    <t>B</t>
    <phoneticPr fontId="1"/>
  </si>
  <si>
    <t>CPI SA</t>
    <phoneticPr fontId="1"/>
  </si>
  <si>
    <t>CPI OR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</si>
</sst>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#,##0.000_ ;\-#,##0.000\ 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u/>
      <sz val="8"/>
      <name val="Verdana"/>
      <family val="2"/>
    </font>
    <font>
      <sz val="8"/>
      <name val="Verdana"/>
      <family val="2"/>
    </font>
    <font>
      <b/>
      <sz val="9"/>
      <color indexed="10"/>
      <name val="Courier New"/>
      <family val="3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Fill="1">
      <alignment vertical="center"/>
    </xf>
    <xf numFmtId="176" fontId="5" fillId="0" borderId="0" xfId="1" applyNumberFormat="1" applyFont="1">
      <alignment vertical="center"/>
    </xf>
    <xf numFmtId="0" fontId="8" fillId="3" borderId="4" xfId="0" applyFont="1" applyFill="1" applyBorder="1" applyAlignment="1">
      <alignment horizontal="center" vertical="top" wrapText="1"/>
    </xf>
    <xf numFmtId="0" fontId="0" fillId="0" borderId="0" xfId="0" applyAlignment="1"/>
    <xf numFmtId="0" fontId="10" fillId="4" borderId="4" xfId="0" applyFont="1" applyFill="1" applyBorder="1" applyAlignment="1">
      <alignment vertical="top" wrapText="1"/>
    </xf>
    <xf numFmtId="0" fontId="11" fillId="5" borderId="4" xfId="0" applyFont="1" applyFill="1" applyBorder="1" applyAlignment="1">
      <alignment horizontal="center"/>
    </xf>
    <xf numFmtId="177" fontId="12" fillId="6" borderId="4" xfId="0" applyNumberFormat="1" applyFont="1" applyFill="1" applyBorder="1" applyAlignment="1">
      <alignment horizontal="right"/>
    </xf>
    <xf numFmtId="4" fontId="0" fillId="0" borderId="0" xfId="0" applyNumberForma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vertical="top" wrapText="1"/>
    </xf>
    <xf numFmtId="0" fontId="9" fillId="4" borderId="3" xfId="0" applyFont="1" applyFill="1" applyBorder="1" applyAlignment="1">
      <alignment vertical="top" wrapText="1"/>
    </xf>
  </cellXfs>
  <cellStyles count="3">
    <cellStyle name="標準" xfId="0" builtinId="0"/>
    <cellStyle name="標準 2" xfId="2" xr:uid="{F914E246-48CD-4A0F-B088-38B83B3A44B8}"/>
    <cellStyle name="標準 3" xfId="1" xr:uid="{02628902-068C-4CD2-8D59-EC885784CE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158750</xdr:rowOff>
    </xdr:from>
    <xdr:to>
      <xdr:col>15</xdr:col>
      <xdr:colOff>416176</xdr:colOff>
      <xdr:row>24</xdr:row>
      <xdr:rowOff>203200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158750"/>
          <a:ext cx="7680576" cy="5530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654050</xdr:colOff>
      <xdr:row>4</xdr:row>
      <xdr:rowOff>114299</xdr:rowOff>
    </xdr:from>
    <xdr:to>
      <xdr:col>14</xdr:col>
      <xdr:colOff>177800</xdr:colOff>
      <xdr:row>27</xdr:row>
      <xdr:rowOff>220265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6350" y="1028699"/>
          <a:ext cx="7448550" cy="53637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514349</xdr:colOff>
      <xdr:row>0</xdr:row>
      <xdr:rowOff>203199</xdr:rowOff>
    </xdr:from>
    <xdr:to>
      <xdr:col>15</xdr:col>
      <xdr:colOff>605216</xdr:colOff>
      <xdr:row>26</xdr:row>
      <xdr:rowOff>31750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27399" y="203199"/>
          <a:ext cx="8015667" cy="5772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stats.oecd.org/OECDStat_Metadata/ShowMetadata.ashx?Dataset=EO106_INTERNET&amp;Coords=%5bVARIABLE%5d.%5bGNFLQ%5d,%5bFREQUENCY%5d.%5bA%5d,%5bLOCATION%5d.%5bJPN%5d&amp;ShowOnWeb=true&amp;Lang=en" TargetMode="External"/><Relationship Id="rId1" Type="http://schemas.openxmlformats.org/officeDocument/2006/relationships/hyperlink" Target="http://stats.oecd.org/OECDStat_Metadata/ShowMetadata.ashx?Dataset=EO106_INTERNET&amp;Coords=%5bLOCATION%5d.%5bJPN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8"/>
  <sheetViews>
    <sheetView topLeftCell="A136" workbookViewId="0">
      <selection activeCell="C143" sqref="C143"/>
    </sheetView>
  </sheetViews>
  <sheetFormatPr defaultRowHeight="18" x14ac:dyDescent="0.55000000000000004"/>
  <cols>
    <col min="1" max="2" width="16.83203125" customWidth="1"/>
  </cols>
  <sheetData>
    <row r="1" spans="1:3" x14ac:dyDescent="0.55000000000000004">
      <c r="A1" t="s">
        <v>153</v>
      </c>
      <c r="B1" t="s">
        <v>155</v>
      </c>
      <c r="C1" t="s">
        <v>154</v>
      </c>
    </row>
    <row r="2" spans="1:3" x14ac:dyDescent="0.55000000000000004">
      <c r="A2" t="s">
        <v>152</v>
      </c>
      <c r="B2" s="2">
        <f t="shared" ref="B2:B65" si="0">DATE(RIGHT(A2,4),LEFT(A2,2),1)</f>
        <v>39417</v>
      </c>
      <c r="C2">
        <v>8.4</v>
      </c>
    </row>
    <row r="3" spans="1:3" x14ac:dyDescent="0.55000000000000004">
      <c r="A3" t="s">
        <v>151</v>
      </c>
      <c r="B3" s="2">
        <f t="shared" si="0"/>
        <v>39448</v>
      </c>
      <c r="C3">
        <v>8.1999999999999993</v>
      </c>
    </row>
    <row r="4" spans="1:3" x14ac:dyDescent="0.55000000000000004">
      <c r="A4" t="s">
        <v>150</v>
      </c>
      <c r="B4" s="2">
        <f t="shared" si="0"/>
        <v>39479</v>
      </c>
      <c r="C4">
        <v>10.6</v>
      </c>
    </row>
    <row r="5" spans="1:3" x14ac:dyDescent="0.55000000000000004">
      <c r="A5" t="s">
        <v>149</v>
      </c>
      <c r="B5" s="2">
        <f t="shared" si="0"/>
        <v>39508</v>
      </c>
      <c r="C5">
        <v>15.3</v>
      </c>
    </row>
    <row r="6" spans="1:3" x14ac:dyDescent="0.55000000000000004">
      <c r="A6" t="s">
        <v>148</v>
      </c>
      <c r="B6" s="2">
        <f t="shared" si="0"/>
        <v>39539</v>
      </c>
      <c r="C6">
        <v>6.5</v>
      </c>
    </row>
    <row r="7" spans="1:3" x14ac:dyDescent="0.55000000000000004">
      <c r="A7" t="s">
        <v>147</v>
      </c>
      <c r="B7" s="2">
        <f t="shared" si="0"/>
        <v>39569</v>
      </c>
      <c r="C7">
        <v>7.5</v>
      </c>
    </row>
    <row r="8" spans="1:3" x14ac:dyDescent="0.55000000000000004">
      <c r="A8" t="s">
        <v>146</v>
      </c>
      <c r="B8" s="2">
        <f t="shared" si="0"/>
        <v>39600</v>
      </c>
      <c r="C8">
        <v>8</v>
      </c>
    </row>
    <row r="9" spans="1:3" x14ac:dyDescent="0.55000000000000004">
      <c r="A9" t="s">
        <v>145</v>
      </c>
      <c r="B9" s="2">
        <f t="shared" si="0"/>
        <v>39630</v>
      </c>
      <c r="C9">
        <v>15</v>
      </c>
    </row>
    <row r="10" spans="1:3" x14ac:dyDescent="0.55000000000000004">
      <c r="A10" t="s">
        <v>144</v>
      </c>
      <c r="B10" s="2">
        <f t="shared" si="0"/>
        <v>39661</v>
      </c>
      <c r="C10">
        <v>15.5</v>
      </c>
    </row>
    <row r="11" spans="1:3" x14ac:dyDescent="0.55000000000000004">
      <c r="A11" t="s">
        <v>143</v>
      </c>
      <c r="B11" s="2">
        <f t="shared" si="0"/>
        <v>39692</v>
      </c>
      <c r="C11">
        <v>26.1</v>
      </c>
    </row>
    <row r="12" spans="1:3" x14ac:dyDescent="0.55000000000000004">
      <c r="A12" t="s">
        <v>142</v>
      </c>
      <c r="B12" s="2">
        <f t="shared" si="0"/>
        <v>39722</v>
      </c>
      <c r="C12">
        <v>36.700000000000003</v>
      </c>
    </row>
    <row r="13" spans="1:3" x14ac:dyDescent="0.55000000000000004">
      <c r="A13" t="s">
        <v>141</v>
      </c>
      <c r="B13" s="2">
        <f t="shared" si="0"/>
        <v>39753</v>
      </c>
      <c r="C13">
        <v>46</v>
      </c>
    </row>
    <row r="14" spans="1:3" x14ac:dyDescent="0.55000000000000004">
      <c r="A14" t="s">
        <v>140</v>
      </c>
      <c r="B14" s="2">
        <f t="shared" si="0"/>
        <v>39783</v>
      </c>
      <c r="C14">
        <v>67.400000000000006</v>
      </c>
    </row>
    <row r="15" spans="1:3" x14ac:dyDescent="0.55000000000000004">
      <c r="A15" t="s">
        <v>139</v>
      </c>
      <c r="B15" s="2">
        <f t="shared" si="0"/>
        <v>39814</v>
      </c>
      <c r="C15">
        <v>68</v>
      </c>
    </row>
    <row r="16" spans="1:3" x14ac:dyDescent="0.55000000000000004">
      <c r="A16" t="s">
        <v>138</v>
      </c>
      <c r="B16" s="2">
        <f t="shared" si="0"/>
        <v>39845</v>
      </c>
      <c r="C16">
        <v>91.17</v>
      </c>
    </row>
    <row r="17" spans="1:3" x14ac:dyDescent="0.55000000000000004">
      <c r="A17" t="s">
        <v>137</v>
      </c>
      <c r="B17" s="2">
        <f t="shared" si="0"/>
        <v>39873</v>
      </c>
      <c r="C17">
        <v>60.48</v>
      </c>
    </row>
    <row r="18" spans="1:3" x14ac:dyDescent="0.55000000000000004">
      <c r="A18" t="s">
        <v>136</v>
      </c>
      <c r="B18" s="2">
        <f t="shared" si="0"/>
        <v>39904</v>
      </c>
      <c r="C18">
        <v>38.67</v>
      </c>
    </row>
    <row r="19" spans="1:3" x14ac:dyDescent="0.55000000000000004">
      <c r="A19" t="s">
        <v>135</v>
      </c>
      <c r="B19" s="2">
        <f t="shared" si="0"/>
        <v>39934</v>
      </c>
      <c r="C19">
        <v>48.65</v>
      </c>
    </row>
    <row r="20" spans="1:3" x14ac:dyDescent="0.55000000000000004">
      <c r="A20" t="s">
        <v>134</v>
      </c>
      <c r="B20" s="2">
        <f t="shared" si="0"/>
        <v>39965</v>
      </c>
      <c r="C20">
        <v>34.68</v>
      </c>
    </row>
    <row r="21" spans="1:3" x14ac:dyDescent="0.55000000000000004">
      <c r="A21" t="s">
        <v>133</v>
      </c>
      <c r="B21" s="2">
        <f t="shared" si="0"/>
        <v>39995</v>
      </c>
      <c r="C21">
        <v>27</v>
      </c>
    </row>
    <row r="22" spans="1:3" x14ac:dyDescent="0.55000000000000004">
      <c r="A22" t="s">
        <v>132</v>
      </c>
      <c r="B22" s="2">
        <f t="shared" si="0"/>
        <v>40026</v>
      </c>
      <c r="C22">
        <v>23</v>
      </c>
    </row>
    <row r="23" spans="1:3" x14ac:dyDescent="0.55000000000000004">
      <c r="A23" t="s">
        <v>131</v>
      </c>
      <c r="B23" s="2">
        <f t="shared" si="0"/>
        <v>40057</v>
      </c>
      <c r="C23">
        <v>20.5</v>
      </c>
    </row>
    <row r="24" spans="1:3" x14ac:dyDescent="0.55000000000000004">
      <c r="A24" t="s">
        <v>130</v>
      </c>
      <c r="B24" s="2">
        <f t="shared" si="0"/>
        <v>40087</v>
      </c>
      <c r="C24">
        <v>21.87</v>
      </c>
    </row>
    <row r="25" spans="1:3" x14ac:dyDescent="0.55000000000000004">
      <c r="A25" t="s">
        <v>129</v>
      </c>
      <c r="B25" s="2">
        <f t="shared" si="0"/>
        <v>40118</v>
      </c>
      <c r="C25">
        <v>33</v>
      </c>
    </row>
    <row r="26" spans="1:3" x14ac:dyDescent="0.55000000000000004">
      <c r="A26" t="s">
        <v>128</v>
      </c>
      <c r="B26" s="2">
        <f t="shared" si="0"/>
        <v>40148</v>
      </c>
      <c r="C26">
        <v>37.619999999999997</v>
      </c>
    </row>
    <row r="27" spans="1:3" x14ac:dyDescent="0.55000000000000004">
      <c r="A27" t="s">
        <v>127</v>
      </c>
      <c r="B27" s="2">
        <f t="shared" si="0"/>
        <v>40179</v>
      </c>
      <c r="C27">
        <v>44.74</v>
      </c>
    </row>
    <row r="28" spans="1:3" x14ac:dyDescent="0.55000000000000004">
      <c r="A28" t="s">
        <v>126</v>
      </c>
      <c r="B28" s="2">
        <f t="shared" si="0"/>
        <v>40210</v>
      </c>
      <c r="C28">
        <v>45.75</v>
      </c>
    </row>
    <row r="29" spans="1:3" x14ac:dyDescent="0.55000000000000004">
      <c r="A29" t="s">
        <v>125</v>
      </c>
      <c r="B29" s="2">
        <f t="shared" si="0"/>
        <v>40238</v>
      </c>
      <c r="C29">
        <v>41.51</v>
      </c>
    </row>
    <row r="30" spans="1:3" x14ac:dyDescent="0.55000000000000004">
      <c r="A30" t="s">
        <v>124</v>
      </c>
      <c r="B30" s="2">
        <f t="shared" si="0"/>
        <v>40269</v>
      </c>
      <c r="C30">
        <v>37</v>
      </c>
    </row>
    <row r="31" spans="1:3" x14ac:dyDescent="0.55000000000000004">
      <c r="A31" t="s">
        <v>123</v>
      </c>
      <c r="B31" s="2">
        <f t="shared" si="0"/>
        <v>40299</v>
      </c>
      <c r="C31">
        <v>37.020000000000003</v>
      </c>
    </row>
    <row r="32" spans="1:3" x14ac:dyDescent="0.55000000000000004">
      <c r="A32" t="s">
        <v>122</v>
      </c>
      <c r="B32" s="2">
        <f t="shared" si="0"/>
        <v>40330</v>
      </c>
      <c r="C32">
        <v>38</v>
      </c>
    </row>
    <row r="33" spans="1:3" x14ac:dyDescent="0.55000000000000004">
      <c r="A33" t="s">
        <v>121</v>
      </c>
      <c r="B33" s="2">
        <f t="shared" si="0"/>
        <v>40360</v>
      </c>
      <c r="C33">
        <v>36.86</v>
      </c>
    </row>
    <row r="34" spans="1:3" x14ac:dyDescent="0.55000000000000004">
      <c r="A34" t="s">
        <v>120</v>
      </c>
      <c r="B34" s="2">
        <f t="shared" si="0"/>
        <v>40391</v>
      </c>
      <c r="C34">
        <v>49.19</v>
      </c>
    </row>
    <row r="35" spans="1:3" x14ac:dyDescent="0.55000000000000004">
      <c r="A35" t="s">
        <v>119</v>
      </c>
      <c r="B35" s="2">
        <f t="shared" si="0"/>
        <v>40422</v>
      </c>
      <c r="C35">
        <v>48.47</v>
      </c>
    </row>
    <row r="36" spans="1:3" x14ac:dyDescent="0.55000000000000004">
      <c r="A36" t="s">
        <v>118</v>
      </c>
      <c r="B36" s="2">
        <f t="shared" si="0"/>
        <v>40452</v>
      </c>
      <c r="C36">
        <v>40.5</v>
      </c>
    </row>
    <row r="37" spans="1:3" x14ac:dyDescent="0.55000000000000004">
      <c r="A37" t="s">
        <v>117</v>
      </c>
      <c r="B37" s="2">
        <f t="shared" si="0"/>
        <v>40483</v>
      </c>
      <c r="C37">
        <v>44.1</v>
      </c>
    </row>
    <row r="38" spans="1:3" x14ac:dyDescent="0.55000000000000004">
      <c r="A38" t="s">
        <v>116</v>
      </c>
      <c r="B38" s="2">
        <f t="shared" si="0"/>
        <v>40513</v>
      </c>
      <c r="C38">
        <v>41.5</v>
      </c>
    </row>
    <row r="39" spans="1:3" x14ac:dyDescent="0.55000000000000004">
      <c r="A39" t="s">
        <v>115</v>
      </c>
      <c r="B39" s="2">
        <f t="shared" si="0"/>
        <v>40544</v>
      </c>
      <c r="C39">
        <v>50.97</v>
      </c>
    </row>
    <row r="40" spans="1:3" x14ac:dyDescent="0.55000000000000004">
      <c r="A40" t="s">
        <v>114</v>
      </c>
      <c r="B40" s="2">
        <f t="shared" si="0"/>
        <v>40575</v>
      </c>
      <c r="C40">
        <v>47.72</v>
      </c>
    </row>
    <row r="41" spans="1:3" x14ac:dyDescent="0.55000000000000004">
      <c r="A41" t="s">
        <v>113</v>
      </c>
      <c r="B41" s="2">
        <f t="shared" si="0"/>
        <v>40603</v>
      </c>
      <c r="C41">
        <v>42.42</v>
      </c>
    </row>
    <row r="42" spans="1:3" x14ac:dyDescent="0.55000000000000004">
      <c r="A42" t="s">
        <v>112</v>
      </c>
      <c r="B42" s="2">
        <f t="shared" si="0"/>
        <v>40634</v>
      </c>
      <c r="C42">
        <v>43.92</v>
      </c>
    </row>
    <row r="43" spans="1:3" x14ac:dyDescent="0.55000000000000004">
      <c r="A43" t="s">
        <v>111</v>
      </c>
      <c r="B43" s="2">
        <f t="shared" si="0"/>
        <v>40664</v>
      </c>
      <c r="C43">
        <v>49.5</v>
      </c>
    </row>
    <row r="44" spans="1:3" x14ac:dyDescent="0.55000000000000004">
      <c r="A44" t="s">
        <v>110</v>
      </c>
      <c r="B44" s="2">
        <f t="shared" si="0"/>
        <v>40695</v>
      </c>
      <c r="C44">
        <v>50.59</v>
      </c>
    </row>
    <row r="45" spans="1:3" x14ac:dyDescent="0.55000000000000004">
      <c r="A45" t="s">
        <v>109</v>
      </c>
      <c r="B45" s="2">
        <f t="shared" si="0"/>
        <v>40725</v>
      </c>
      <c r="C45">
        <v>62.06</v>
      </c>
    </row>
    <row r="46" spans="1:3" x14ac:dyDescent="0.55000000000000004">
      <c r="A46" t="s">
        <v>108</v>
      </c>
      <c r="B46" s="2">
        <f t="shared" si="0"/>
        <v>40756</v>
      </c>
      <c r="C46">
        <v>50.21</v>
      </c>
    </row>
    <row r="47" spans="1:3" x14ac:dyDescent="0.55000000000000004">
      <c r="A47" t="s">
        <v>107</v>
      </c>
      <c r="B47" s="2">
        <f t="shared" si="0"/>
        <v>40787</v>
      </c>
      <c r="C47">
        <v>52.24</v>
      </c>
    </row>
    <row r="48" spans="1:3" x14ac:dyDescent="0.55000000000000004">
      <c r="A48" t="s">
        <v>106</v>
      </c>
      <c r="B48" s="2">
        <f t="shared" si="0"/>
        <v>40817</v>
      </c>
      <c r="C48">
        <v>40.085000000000001</v>
      </c>
    </row>
    <row r="49" spans="1:3" x14ac:dyDescent="0.55000000000000004">
      <c r="A49" t="s">
        <v>105</v>
      </c>
      <c r="B49" s="2">
        <f t="shared" si="0"/>
        <v>40848</v>
      </c>
      <c r="C49">
        <v>50.94</v>
      </c>
    </row>
    <row r="50" spans="1:3" x14ac:dyDescent="0.55000000000000004">
      <c r="A50" t="s">
        <v>104</v>
      </c>
      <c r="B50" s="2">
        <f t="shared" si="0"/>
        <v>40878</v>
      </c>
      <c r="C50">
        <v>48.97</v>
      </c>
    </row>
    <row r="51" spans="1:3" x14ac:dyDescent="0.55000000000000004">
      <c r="A51" t="s">
        <v>103</v>
      </c>
      <c r="B51" s="2">
        <f t="shared" si="0"/>
        <v>40909</v>
      </c>
      <c r="C51">
        <v>44.02</v>
      </c>
    </row>
    <row r="52" spans="1:3" x14ac:dyDescent="0.55000000000000004">
      <c r="A52" t="s">
        <v>102</v>
      </c>
      <c r="B52" s="2">
        <f t="shared" si="0"/>
        <v>40940</v>
      </c>
      <c r="C52">
        <v>35.81</v>
      </c>
    </row>
    <row r="53" spans="1:3" x14ac:dyDescent="0.55000000000000004">
      <c r="A53" t="s">
        <v>101</v>
      </c>
      <c r="B53" s="2">
        <f t="shared" si="0"/>
        <v>40969</v>
      </c>
      <c r="C53">
        <v>30</v>
      </c>
    </row>
    <row r="54" spans="1:3" x14ac:dyDescent="0.55000000000000004">
      <c r="A54" t="s">
        <v>100</v>
      </c>
      <c r="B54" s="2">
        <f t="shared" si="0"/>
        <v>41000</v>
      </c>
      <c r="C54">
        <v>37.5</v>
      </c>
    </row>
    <row r="55" spans="1:3" x14ac:dyDescent="0.55000000000000004">
      <c r="A55" t="s">
        <v>99</v>
      </c>
      <c r="B55" s="2">
        <f t="shared" si="0"/>
        <v>41030</v>
      </c>
      <c r="C55">
        <v>48.34</v>
      </c>
    </row>
    <row r="56" spans="1:3" x14ac:dyDescent="0.55000000000000004">
      <c r="A56" t="s">
        <v>98</v>
      </c>
      <c r="B56" s="2">
        <f t="shared" si="0"/>
        <v>41061</v>
      </c>
      <c r="C56">
        <v>48.33</v>
      </c>
    </row>
    <row r="57" spans="1:3" x14ac:dyDescent="0.55000000000000004">
      <c r="A57" t="s">
        <v>97</v>
      </c>
      <c r="B57" s="2">
        <f t="shared" si="0"/>
        <v>41091</v>
      </c>
      <c r="C57">
        <v>47.29</v>
      </c>
    </row>
    <row r="58" spans="1:3" x14ac:dyDescent="0.55000000000000004">
      <c r="A58" t="s">
        <v>96</v>
      </c>
      <c r="B58" s="2">
        <f t="shared" si="0"/>
        <v>41122</v>
      </c>
      <c r="C58">
        <v>40</v>
      </c>
    </row>
    <row r="59" spans="1:3" x14ac:dyDescent="0.55000000000000004">
      <c r="A59" t="s">
        <v>95</v>
      </c>
      <c r="B59" s="2">
        <f t="shared" si="0"/>
        <v>41153</v>
      </c>
      <c r="C59">
        <v>33.04</v>
      </c>
    </row>
    <row r="60" spans="1:3" x14ac:dyDescent="0.55000000000000004">
      <c r="A60" t="s">
        <v>94</v>
      </c>
      <c r="B60" s="2">
        <f t="shared" si="0"/>
        <v>41183</v>
      </c>
      <c r="C60">
        <v>29.87</v>
      </c>
    </row>
    <row r="61" spans="1:3" x14ac:dyDescent="0.55000000000000004">
      <c r="A61" t="s">
        <v>93</v>
      </c>
      <c r="B61" s="2">
        <f t="shared" si="0"/>
        <v>41214</v>
      </c>
      <c r="C61">
        <v>36.57</v>
      </c>
    </row>
    <row r="62" spans="1:3" x14ac:dyDescent="0.55000000000000004">
      <c r="A62" t="s">
        <v>92</v>
      </c>
      <c r="B62" s="2">
        <f t="shared" si="0"/>
        <v>41244</v>
      </c>
      <c r="C62">
        <v>37.69</v>
      </c>
    </row>
    <row r="63" spans="1:3" x14ac:dyDescent="0.55000000000000004">
      <c r="A63" t="s">
        <v>91</v>
      </c>
      <c r="B63" s="2">
        <f t="shared" si="0"/>
        <v>41275</v>
      </c>
      <c r="C63">
        <v>42.72</v>
      </c>
    </row>
    <row r="64" spans="1:3" x14ac:dyDescent="0.55000000000000004">
      <c r="A64" t="s">
        <v>90</v>
      </c>
      <c r="B64" s="2">
        <f t="shared" si="0"/>
        <v>41306</v>
      </c>
      <c r="C64">
        <v>39.44</v>
      </c>
    </row>
    <row r="65" spans="1:3" x14ac:dyDescent="0.55000000000000004">
      <c r="A65" t="s">
        <v>89</v>
      </c>
      <c r="B65" s="2">
        <f t="shared" si="0"/>
        <v>41334</v>
      </c>
      <c r="C65">
        <v>37.700000000000003</v>
      </c>
    </row>
    <row r="66" spans="1:3" x14ac:dyDescent="0.55000000000000004">
      <c r="A66" t="s">
        <v>88</v>
      </c>
      <c r="B66" s="2">
        <f t="shared" ref="B66:B129" si="1">DATE(RIGHT(A66,4),LEFT(A66,2),1)</f>
        <v>41365</v>
      </c>
      <c r="C66">
        <v>32.81</v>
      </c>
    </row>
    <row r="67" spans="1:3" x14ac:dyDescent="0.55000000000000004">
      <c r="A67" t="s">
        <v>87</v>
      </c>
      <c r="B67" s="2">
        <f t="shared" si="1"/>
        <v>41395</v>
      </c>
      <c r="C67">
        <v>27.75</v>
      </c>
    </row>
    <row r="68" spans="1:3" x14ac:dyDescent="0.55000000000000004">
      <c r="A68" t="s">
        <v>86</v>
      </c>
      <c r="B68" s="2">
        <f t="shared" si="1"/>
        <v>41426</v>
      </c>
      <c r="C68">
        <v>27.5</v>
      </c>
    </row>
    <row r="69" spans="1:3" x14ac:dyDescent="0.55000000000000004">
      <c r="A69" t="s">
        <v>85</v>
      </c>
      <c r="B69" s="2">
        <f t="shared" si="1"/>
        <v>41456</v>
      </c>
      <c r="C69">
        <v>22.32</v>
      </c>
    </row>
    <row r="70" spans="1:3" x14ac:dyDescent="0.55000000000000004">
      <c r="A70" t="s">
        <v>84</v>
      </c>
      <c r="B70" s="2">
        <f t="shared" si="1"/>
        <v>41487</v>
      </c>
      <c r="C70">
        <v>22.175000000000001</v>
      </c>
    </row>
    <row r="71" spans="1:3" x14ac:dyDescent="0.55000000000000004">
      <c r="A71" t="s">
        <v>83</v>
      </c>
      <c r="B71" s="2">
        <f t="shared" si="1"/>
        <v>41518</v>
      </c>
      <c r="C71">
        <v>35.159999999999997</v>
      </c>
    </row>
    <row r="72" spans="1:3" x14ac:dyDescent="0.55000000000000004">
      <c r="A72" t="s">
        <v>82</v>
      </c>
      <c r="B72" s="2">
        <f t="shared" si="1"/>
        <v>41548</v>
      </c>
      <c r="C72">
        <v>30.86</v>
      </c>
    </row>
    <row r="73" spans="1:3" x14ac:dyDescent="0.55000000000000004">
      <c r="A73" t="s">
        <v>81</v>
      </c>
      <c r="B73" s="2">
        <f t="shared" si="1"/>
        <v>41579</v>
      </c>
      <c r="C73">
        <v>30.74</v>
      </c>
    </row>
    <row r="74" spans="1:3" x14ac:dyDescent="0.55000000000000004">
      <c r="A74" t="s">
        <v>80</v>
      </c>
      <c r="B74" s="2">
        <f t="shared" si="1"/>
        <v>41609</v>
      </c>
      <c r="C74">
        <v>27.5</v>
      </c>
    </row>
    <row r="75" spans="1:3" x14ac:dyDescent="0.55000000000000004">
      <c r="A75" t="s">
        <v>79</v>
      </c>
      <c r="B75" s="2">
        <f t="shared" si="1"/>
        <v>41640</v>
      </c>
      <c r="C75">
        <v>28.48</v>
      </c>
    </row>
    <row r="76" spans="1:3" x14ac:dyDescent="0.55000000000000004">
      <c r="A76" t="s">
        <v>78</v>
      </c>
      <c r="B76" s="2">
        <f t="shared" si="1"/>
        <v>41671</v>
      </c>
      <c r="C76">
        <v>28.11</v>
      </c>
    </row>
    <row r="77" spans="1:3" x14ac:dyDescent="0.55000000000000004">
      <c r="A77" t="s">
        <v>77</v>
      </c>
      <c r="B77" s="2">
        <f t="shared" si="1"/>
        <v>41699</v>
      </c>
      <c r="C77">
        <v>17.5</v>
      </c>
    </row>
    <row r="78" spans="1:3" x14ac:dyDescent="0.55000000000000004">
      <c r="A78" t="s">
        <v>76</v>
      </c>
      <c r="B78" s="2">
        <f t="shared" si="1"/>
        <v>41730</v>
      </c>
      <c r="C78">
        <v>17.114999999999998</v>
      </c>
    </row>
    <row r="79" spans="1:3" x14ac:dyDescent="0.55000000000000004">
      <c r="A79" t="s">
        <v>75</v>
      </c>
      <c r="B79" s="2">
        <f t="shared" si="1"/>
        <v>41760</v>
      </c>
      <c r="C79">
        <v>16.79</v>
      </c>
    </row>
    <row r="80" spans="1:3" x14ac:dyDescent="0.55000000000000004">
      <c r="A80" t="s">
        <v>74</v>
      </c>
      <c r="B80" s="2">
        <f t="shared" si="1"/>
        <v>41791</v>
      </c>
      <c r="C80">
        <v>16.79</v>
      </c>
    </row>
    <row r="81" spans="1:3" x14ac:dyDescent="0.55000000000000004">
      <c r="A81" t="s">
        <v>73</v>
      </c>
      <c r="B81" s="2">
        <f t="shared" si="1"/>
        <v>41821</v>
      </c>
      <c r="C81">
        <v>17.23</v>
      </c>
    </row>
    <row r="82" spans="1:3" x14ac:dyDescent="0.55000000000000004">
      <c r="A82" t="s">
        <v>72</v>
      </c>
      <c r="B82" s="2">
        <f t="shared" si="1"/>
        <v>41852</v>
      </c>
      <c r="C82">
        <v>15.92</v>
      </c>
    </row>
    <row r="83" spans="1:3" x14ac:dyDescent="0.55000000000000004">
      <c r="A83" t="s">
        <v>71</v>
      </c>
      <c r="B83" s="2">
        <f t="shared" si="1"/>
        <v>41883</v>
      </c>
      <c r="C83">
        <v>17.39</v>
      </c>
    </row>
    <row r="84" spans="1:3" x14ac:dyDescent="0.55000000000000004">
      <c r="A84" t="s">
        <v>70</v>
      </c>
      <c r="B84" s="2">
        <f t="shared" si="1"/>
        <v>41913</v>
      </c>
      <c r="C84">
        <v>17.5</v>
      </c>
    </row>
    <row r="85" spans="1:3" x14ac:dyDescent="0.55000000000000004">
      <c r="A85" t="s">
        <v>69</v>
      </c>
      <c r="B85" s="2">
        <f t="shared" si="1"/>
        <v>41944</v>
      </c>
      <c r="C85">
        <v>18.41</v>
      </c>
    </row>
    <row r="86" spans="1:3" x14ac:dyDescent="0.55000000000000004">
      <c r="A86" t="s">
        <v>68</v>
      </c>
      <c r="B86" s="2">
        <f t="shared" si="1"/>
        <v>41974</v>
      </c>
      <c r="C86">
        <v>16.295000000000002</v>
      </c>
    </row>
    <row r="87" spans="1:3" x14ac:dyDescent="0.55000000000000004">
      <c r="A87" t="s">
        <v>67</v>
      </c>
      <c r="B87" s="2">
        <f t="shared" si="1"/>
        <v>42005</v>
      </c>
      <c r="C87">
        <v>16.59</v>
      </c>
    </row>
    <row r="88" spans="1:3" x14ac:dyDescent="0.55000000000000004">
      <c r="A88" t="s">
        <v>66</v>
      </c>
      <c r="B88" s="2">
        <f t="shared" si="1"/>
        <v>42036</v>
      </c>
      <c r="C88">
        <v>15.5</v>
      </c>
    </row>
    <row r="89" spans="1:3" x14ac:dyDescent="0.55000000000000004">
      <c r="A89" t="s">
        <v>65</v>
      </c>
      <c r="B89" s="2">
        <f t="shared" si="1"/>
        <v>42064</v>
      </c>
      <c r="C89">
        <v>16.55</v>
      </c>
    </row>
    <row r="90" spans="1:3" x14ac:dyDescent="0.55000000000000004">
      <c r="A90" t="s">
        <v>64</v>
      </c>
      <c r="B90" s="2">
        <f t="shared" si="1"/>
        <v>42095</v>
      </c>
      <c r="C90">
        <v>20</v>
      </c>
    </row>
    <row r="91" spans="1:3" x14ac:dyDescent="0.55000000000000004">
      <c r="A91" t="s">
        <v>63</v>
      </c>
      <c r="B91" s="2">
        <f t="shared" si="1"/>
        <v>42125</v>
      </c>
      <c r="C91">
        <v>16.805</v>
      </c>
    </row>
    <row r="92" spans="1:3" x14ac:dyDescent="0.55000000000000004">
      <c r="A92" t="s">
        <v>62</v>
      </c>
      <c r="B92" s="2">
        <f t="shared" si="1"/>
        <v>42156</v>
      </c>
      <c r="C92">
        <v>15.6</v>
      </c>
    </row>
    <row r="93" spans="1:3" x14ac:dyDescent="0.55000000000000004">
      <c r="A93" t="s">
        <v>61</v>
      </c>
      <c r="B93" s="2">
        <f t="shared" si="1"/>
        <v>42186</v>
      </c>
      <c r="C93">
        <v>16.5</v>
      </c>
    </row>
    <row r="94" spans="1:3" x14ac:dyDescent="0.55000000000000004">
      <c r="A94" t="s">
        <v>60</v>
      </c>
      <c r="B94" s="2">
        <f t="shared" si="1"/>
        <v>42217</v>
      </c>
      <c r="C94">
        <v>16.524999999999999</v>
      </c>
    </row>
    <row r="95" spans="1:3" x14ac:dyDescent="0.55000000000000004">
      <c r="A95" t="s">
        <v>59</v>
      </c>
      <c r="B95" s="2">
        <f t="shared" si="1"/>
        <v>42248</v>
      </c>
      <c r="C95">
        <v>17.975000000000001</v>
      </c>
    </row>
    <row r="96" spans="1:3" x14ac:dyDescent="0.55000000000000004">
      <c r="A96" t="s">
        <v>58</v>
      </c>
      <c r="B96" s="2">
        <f t="shared" si="1"/>
        <v>42278</v>
      </c>
      <c r="C96">
        <v>24</v>
      </c>
    </row>
    <row r="97" spans="1:3" x14ac:dyDescent="0.55000000000000004">
      <c r="A97" t="s">
        <v>57</v>
      </c>
      <c r="B97" s="2">
        <f t="shared" si="1"/>
        <v>42309</v>
      </c>
      <c r="C97">
        <v>20.344999999999999</v>
      </c>
    </row>
    <row r="98" spans="1:3" x14ac:dyDescent="0.55000000000000004">
      <c r="A98" t="s">
        <v>56</v>
      </c>
      <c r="B98" s="2">
        <f t="shared" si="1"/>
        <v>42339</v>
      </c>
      <c r="C98">
        <v>19.21</v>
      </c>
    </row>
    <row r="99" spans="1:3" x14ac:dyDescent="0.55000000000000004">
      <c r="A99" t="s">
        <v>55</v>
      </c>
      <c r="B99" s="2">
        <f t="shared" si="1"/>
        <v>42370</v>
      </c>
      <c r="C99">
        <v>20.895</v>
      </c>
    </row>
    <row r="100" spans="1:3" x14ac:dyDescent="0.55000000000000004">
      <c r="A100" t="s">
        <v>54</v>
      </c>
      <c r="B100" s="2">
        <f t="shared" si="1"/>
        <v>42401</v>
      </c>
      <c r="C100">
        <v>19.79</v>
      </c>
    </row>
    <row r="101" spans="1:3" x14ac:dyDescent="0.55000000000000004">
      <c r="A101" t="s">
        <v>53</v>
      </c>
      <c r="B101" s="2">
        <f t="shared" si="1"/>
        <v>42430</v>
      </c>
      <c r="C101">
        <v>20.645</v>
      </c>
    </row>
    <row r="102" spans="1:3" x14ac:dyDescent="0.55000000000000004">
      <c r="A102" t="s">
        <v>52</v>
      </c>
      <c r="B102" s="2">
        <f t="shared" si="1"/>
        <v>42461</v>
      </c>
      <c r="C102">
        <v>21.51</v>
      </c>
    </row>
    <row r="103" spans="1:3" x14ac:dyDescent="0.55000000000000004">
      <c r="A103" t="s">
        <v>51</v>
      </c>
      <c r="B103" s="2">
        <f t="shared" si="1"/>
        <v>42491</v>
      </c>
      <c r="C103">
        <v>22.36</v>
      </c>
    </row>
    <row r="104" spans="1:3" x14ac:dyDescent="0.55000000000000004">
      <c r="A104" t="s">
        <v>50</v>
      </c>
      <c r="B104" s="2">
        <f t="shared" si="1"/>
        <v>42522</v>
      </c>
      <c r="C104">
        <v>19.98</v>
      </c>
    </row>
    <row r="105" spans="1:3" x14ac:dyDescent="0.55000000000000004">
      <c r="A105" t="s">
        <v>49</v>
      </c>
      <c r="B105" s="2">
        <f t="shared" si="1"/>
        <v>42552</v>
      </c>
      <c r="C105">
        <v>18.475000000000001</v>
      </c>
    </row>
    <row r="106" spans="1:3" x14ac:dyDescent="0.55000000000000004">
      <c r="A106" t="s">
        <v>48</v>
      </c>
      <c r="B106" s="2">
        <f t="shared" si="1"/>
        <v>42583</v>
      </c>
      <c r="C106">
        <v>26.59</v>
      </c>
    </row>
    <row r="107" spans="1:3" x14ac:dyDescent="0.55000000000000004">
      <c r="A107" t="s">
        <v>47</v>
      </c>
      <c r="B107" s="2">
        <f t="shared" si="1"/>
        <v>42614</v>
      </c>
      <c r="C107">
        <v>26.5</v>
      </c>
    </row>
    <row r="108" spans="1:3" x14ac:dyDescent="0.55000000000000004">
      <c r="A108" t="s">
        <v>46</v>
      </c>
      <c r="B108" s="2">
        <f t="shared" si="1"/>
        <v>42644</v>
      </c>
      <c r="C108">
        <v>26.524999999999999</v>
      </c>
    </row>
    <row r="109" spans="1:3" x14ac:dyDescent="0.55000000000000004">
      <c r="A109" t="s">
        <v>45</v>
      </c>
      <c r="B109" s="2">
        <f t="shared" si="1"/>
        <v>42675</v>
      </c>
      <c r="C109">
        <v>30</v>
      </c>
    </row>
    <row r="110" spans="1:3" x14ac:dyDescent="0.55000000000000004">
      <c r="A110" t="s">
        <v>44</v>
      </c>
      <c r="B110" s="2">
        <f t="shared" si="1"/>
        <v>42705</v>
      </c>
      <c r="C110">
        <v>26.745000000000001</v>
      </c>
    </row>
    <row r="111" spans="1:3" x14ac:dyDescent="0.55000000000000004">
      <c r="A111" t="s">
        <v>43</v>
      </c>
      <c r="B111" s="2">
        <f t="shared" si="1"/>
        <v>42736</v>
      </c>
      <c r="C111">
        <v>26.774999999999999</v>
      </c>
    </row>
    <row r="112" spans="1:3" x14ac:dyDescent="0.55000000000000004">
      <c r="A112" t="s">
        <v>42</v>
      </c>
      <c r="B112" s="2">
        <f t="shared" si="1"/>
        <v>42767</v>
      </c>
      <c r="C112">
        <v>27.34</v>
      </c>
    </row>
    <row r="113" spans="1:3" x14ac:dyDescent="0.55000000000000004">
      <c r="A113" t="s">
        <v>41</v>
      </c>
      <c r="B113" s="2">
        <f t="shared" si="1"/>
        <v>42795</v>
      </c>
      <c r="C113">
        <v>25.495000000000001</v>
      </c>
    </row>
    <row r="114" spans="1:3" x14ac:dyDescent="0.55000000000000004">
      <c r="A114" t="s">
        <v>40</v>
      </c>
      <c r="B114" s="2">
        <f t="shared" si="1"/>
        <v>42826</v>
      </c>
      <c r="C114">
        <v>24.824999999999999</v>
      </c>
    </row>
    <row r="115" spans="1:3" x14ac:dyDescent="0.55000000000000004">
      <c r="A115" t="s">
        <v>39</v>
      </c>
      <c r="B115" s="2">
        <f t="shared" si="1"/>
        <v>42856</v>
      </c>
      <c r="C115">
        <v>21.77</v>
      </c>
    </row>
    <row r="116" spans="1:3" x14ac:dyDescent="0.55000000000000004">
      <c r="A116" t="s">
        <v>38</v>
      </c>
      <c r="B116" s="2">
        <f t="shared" si="1"/>
        <v>42887</v>
      </c>
      <c r="C116">
        <v>21.83</v>
      </c>
    </row>
    <row r="117" spans="1:3" x14ac:dyDescent="0.55000000000000004">
      <c r="A117" t="s">
        <v>37</v>
      </c>
      <c r="B117" s="2">
        <f t="shared" si="1"/>
        <v>42917</v>
      </c>
      <c r="C117">
        <v>24.864999999999998</v>
      </c>
    </row>
    <row r="118" spans="1:3" x14ac:dyDescent="0.55000000000000004">
      <c r="A118" t="s">
        <v>36</v>
      </c>
      <c r="B118" s="2">
        <f t="shared" si="1"/>
        <v>42948</v>
      </c>
      <c r="C118">
        <v>25.914999999999999</v>
      </c>
    </row>
    <row r="119" spans="1:3" x14ac:dyDescent="0.55000000000000004">
      <c r="A119" t="s">
        <v>35</v>
      </c>
      <c r="B119" s="2">
        <f t="shared" si="1"/>
        <v>42979</v>
      </c>
      <c r="C119">
        <v>24.77</v>
      </c>
    </row>
    <row r="120" spans="1:3" x14ac:dyDescent="0.55000000000000004">
      <c r="A120" t="s">
        <v>34</v>
      </c>
      <c r="B120" s="2">
        <f t="shared" si="1"/>
        <v>43009</v>
      </c>
      <c r="C120">
        <v>24.78</v>
      </c>
    </row>
    <row r="121" spans="1:3" x14ac:dyDescent="0.55000000000000004">
      <c r="A121" t="s">
        <v>33</v>
      </c>
      <c r="B121" s="2">
        <f t="shared" si="1"/>
        <v>43040</v>
      </c>
      <c r="C121">
        <v>24.785</v>
      </c>
    </row>
    <row r="122" spans="1:3" x14ac:dyDescent="0.55000000000000004">
      <c r="A122" t="s">
        <v>32</v>
      </c>
      <c r="B122" s="2">
        <f t="shared" si="1"/>
        <v>43070</v>
      </c>
      <c r="C122">
        <v>23.754999999999999</v>
      </c>
    </row>
    <row r="123" spans="1:3" x14ac:dyDescent="0.55000000000000004">
      <c r="A123" t="s">
        <v>31</v>
      </c>
      <c r="B123" s="2">
        <f t="shared" si="1"/>
        <v>43101</v>
      </c>
      <c r="C123">
        <v>19.91</v>
      </c>
    </row>
    <row r="124" spans="1:3" x14ac:dyDescent="0.55000000000000004">
      <c r="A124" t="s">
        <v>30</v>
      </c>
      <c r="B124" s="2">
        <f t="shared" si="1"/>
        <v>43132</v>
      </c>
      <c r="C124">
        <v>20.164999999999999</v>
      </c>
    </row>
    <row r="125" spans="1:3" x14ac:dyDescent="0.55000000000000004">
      <c r="A125" t="s">
        <v>29</v>
      </c>
      <c r="B125" s="2">
        <f t="shared" si="1"/>
        <v>43160</v>
      </c>
      <c r="C125">
        <v>23.32</v>
      </c>
    </row>
    <row r="126" spans="1:3" x14ac:dyDescent="0.55000000000000004">
      <c r="A126" t="s">
        <v>28</v>
      </c>
      <c r="B126" s="2">
        <f t="shared" si="1"/>
        <v>43191</v>
      </c>
      <c r="C126">
        <v>23.635000000000002</v>
      </c>
    </row>
    <row r="127" spans="1:3" x14ac:dyDescent="0.55000000000000004">
      <c r="A127" t="s">
        <v>27</v>
      </c>
      <c r="B127" s="2">
        <f t="shared" si="1"/>
        <v>43221</v>
      </c>
      <c r="C127">
        <v>20.885000000000002</v>
      </c>
    </row>
    <row r="128" spans="1:3" x14ac:dyDescent="0.55000000000000004">
      <c r="A128" t="s">
        <v>26</v>
      </c>
      <c r="B128" s="2">
        <f t="shared" si="1"/>
        <v>43252</v>
      </c>
      <c r="C128">
        <v>20.75</v>
      </c>
    </row>
    <row r="129" spans="1:3" x14ac:dyDescent="0.55000000000000004">
      <c r="A129" t="s">
        <v>25</v>
      </c>
      <c r="B129" s="2">
        <f t="shared" si="1"/>
        <v>43282</v>
      </c>
      <c r="C129">
        <v>20.914999999999999</v>
      </c>
    </row>
    <row r="130" spans="1:3" x14ac:dyDescent="0.55000000000000004">
      <c r="A130" t="s">
        <v>24</v>
      </c>
      <c r="B130" s="2">
        <f t="shared" ref="B130:B193" si="2">DATE(RIGHT(A130,4),LEFT(A130,2),1)</f>
        <v>43313</v>
      </c>
      <c r="C130">
        <v>20.57</v>
      </c>
    </row>
    <row r="131" spans="1:3" x14ac:dyDescent="0.55000000000000004">
      <c r="A131" t="s">
        <v>23</v>
      </c>
      <c r="B131" s="2">
        <f t="shared" si="2"/>
        <v>43344</v>
      </c>
      <c r="C131">
        <v>20.774999999999999</v>
      </c>
    </row>
    <row r="132" spans="1:3" x14ac:dyDescent="0.55000000000000004">
      <c r="A132" t="s">
        <v>22</v>
      </c>
      <c r="B132" s="2">
        <f t="shared" si="2"/>
        <v>43374</v>
      </c>
      <c r="C132">
        <v>20.88</v>
      </c>
    </row>
    <row r="133" spans="1:3" x14ac:dyDescent="0.55000000000000004">
      <c r="A133" t="s">
        <v>21</v>
      </c>
      <c r="B133" s="2">
        <f t="shared" si="2"/>
        <v>43405</v>
      </c>
      <c r="C133">
        <v>20.315000000000001</v>
      </c>
    </row>
    <row r="134" spans="1:3" x14ac:dyDescent="0.55000000000000004">
      <c r="A134" t="s">
        <v>20</v>
      </c>
      <c r="B134" s="2">
        <f t="shared" si="2"/>
        <v>43435</v>
      </c>
      <c r="C134">
        <v>21.83</v>
      </c>
    </row>
    <row r="135" spans="1:3" x14ac:dyDescent="0.55000000000000004">
      <c r="A135" t="s">
        <v>19</v>
      </c>
      <c r="B135" s="2">
        <f t="shared" si="2"/>
        <v>43466</v>
      </c>
      <c r="C135">
        <v>20.774999999999999</v>
      </c>
    </row>
    <row r="136" spans="1:3" x14ac:dyDescent="0.55000000000000004">
      <c r="A136" t="s">
        <v>18</v>
      </c>
      <c r="B136" s="2">
        <f t="shared" si="2"/>
        <v>43497</v>
      </c>
      <c r="C136">
        <v>19.420000000000002</v>
      </c>
    </row>
    <row r="137" spans="1:3" x14ac:dyDescent="0.55000000000000004">
      <c r="A137" t="s">
        <v>17</v>
      </c>
      <c r="B137" s="2">
        <f t="shared" si="2"/>
        <v>43525</v>
      </c>
      <c r="C137">
        <v>17.625</v>
      </c>
    </row>
    <row r="138" spans="1:3" x14ac:dyDescent="0.55000000000000004">
      <c r="A138" t="s">
        <v>16</v>
      </c>
      <c r="B138" s="2">
        <f t="shared" si="2"/>
        <v>43556</v>
      </c>
      <c r="C138">
        <v>16</v>
      </c>
    </row>
    <row r="139" spans="1:3" x14ac:dyDescent="0.55000000000000004">
      <c r="A139" t="s">
        <v>15</v>
      </c>
      <c r="B139" s="2">
        <f t="shared" si="2"/>
        <v>43586</v>
      </c>
      <c r="C139">
        <v>14.695</v>
      </c>
    </row>
    <row r="140" spans="1:3" x14ac:dyDescent="0.55000000000000004">
      <c r="A140" t="s">
        <v>14</v>
      </c>
      <c r="B140" s="2">
        <f t="shared" si="2"/>
        <v>43617</v>
      </c>
      <c r="C140">
        <v>14.89</v>
      </c>
    </row>
    <row r="141" spans="1:3" x14ac:dyDescent="0.55000000000000004">
      <c r="A141" t="s">
        <v>13</v>
      </c>
      <c r="B141" s="2">
        <f t="shared" si="2"/>
        <v>43647</v>
      </c>
      <c r="C141">
        <v>14.955</v>
      </c>
    </row>
    <row r="142" spans="1:3" x14ac:dyDescent="0.55000000000000004">
      <c r="A142" t="s">
        <v>12</v>
      </c>
      <c r="B142" s="2">
        <f t="shared" si="2"/>
        <v>43678</v>
      </c>
      <c r="C142">
        <v>14.75</v>
      </c>
    </row>
    <row r="143" spans="1:3" x14ac:dyDescent="0.55000000000000004">
      <c r="A143" t="s">
        <v>11</v>
      </c>
      <c r="B143" s="2">
        <f t="shared" si="2"/>
        <v>43709</v>
      </c>
      <c r="C143">
        <v>15.164999999999999</v>
      </c>
    </row>
    <row r="144" spans="1:3" x14ac:dyDescent="0.55000000000000004">
      <c r="A144" t="s">
        <v>10</v>
      </c>
      <c r="B144" s="2">
        <f t="shared" si="2"/>
        <v>43739</v>
      </c>
      <c r="C144">
        <v>14.88</v>
      </c>
    </row>
    <row r="145" spans="1:3" x14ac:dyDescent="0.55000000000000004">
      <c r="A145" t="s">
        <v>9</v>
      </c>
      <c r="B145" s="2">
        <f t="shared" si="2"/>
        <v>43770</v>
      </c>
      <c r="C145">
        <v>13.48</v>
      </c>
    </row>
    <row r="146" spans="1:3" x14ac:dyDescent="0.55000000000000004">
      <c r="A146" t="s">
        <v>8</v>
      </c>
      <c r="B146" s="2">
        <f t="shared" si="2"/>
        <v>43800</v>
      </c>
      <c r="C146">
        <v>13.13</v>
      </c>
    </row>
    <row r="147" spans="1:3" x14ac:dyDescent="0.55000000000000004">
      <c r="A147" t="s">
        <v>7</v>
      </c>
      <c r="B147" s="2">
        <f t="shared" si="2"/>
        <v>43831</v>
      </c>
      <c r="C147">
        <v>14.88</v>
      </c>
    </row>
    <row r="148" spans="1:3" x14ac:dyDescent="0.55000000000000004">
      <c r="A148" t="s">
        <v>6</v>
      </c>
      <c r="B148" s="2">
        <f t="shared" si="2"/>
        <v>43862</v>
      </c>
      <c r="C148">
        <v>14.06</v>
      </c>
    </row>
    <row r="149" spans="1:3" x14ac:dyDescent="0.55000000000000004">
      <c r="A149" t="s">
        <v>5</v>
      </c>
      <c r="B149" s="2">
        <f t="shared" si="2"/>
        <v>43891</v>
      </c>
      <c r="C149">
        <v>22.954999999999998</v>
      </c>
    </row>
    <row r="150" spans="1:3" x14ac:dyDescent="0.55000000000000004">
      <c r="A150" t="s">
        <v>4</v>
      </c>
      <c r="B150" s="2">
        <f t="shared" si="2"/>
        <v>43922</v>
      </c>
      <c r="C150">
        <v>22.04</v>
      </c>
    </row>
    <row r="151" spans="1:3" x14ac:dyDescent="0.55000000000000004">
      <c r="A151" t="s">
        <v>3</v>
      </c>
      <c r="B151" s="2">
        <f t="shared" si="2"/>
        <v>43952</v>
      </c>
      <c r="C151">
        <v>19.684999999999999</v>
      </c>
    </row>
    <row r="152" spans="1:3" x14ac:dyDescent="0.55000000000000004">
      <c r="A152" t="s">
        <v>2</v>
      </c>
      <c r="B152" s="2">
        <f t="shared" si="2"/>
        <v>43983</v>
      </c>
      <c r="C152">
        <v>17.484999999999999</v>
      </c>
    </row>
    <row r="153" spans="1:3" x14ac:dyDescent="0.55000000000000004">
      <c r="A153" t="s">
        <v>1</v>
      </c>
      <c r="B153" s="2">
        <f t="shared" si="2"/>
        <v>44013</v>
      </c>
      <c r="C153">
        <v>18.305</v>
      </c>
    </row>
    <row r="154" spans="1:3" x14ac:dyDescent="0.55000000000000004">
      <c r="A154" s="1" t="s">
        <v>0</v>
      </c>
      <c r="B154" s="2">
        <f t="shared" si="2"/>
        <v>44044</v>
      </c>
      <c r="C154">
        <v>18.155000000000001</v>
      </c>
    </row>
    <row r="155" spans="1:3" x14ac:dyDescent="0.55000000000000004">
      <c r="B155" s="2" t="e">
        <f t="shared" si="2"/>
        <v>#VALUE!</v>
      </c>
      <c r="C155">
        <v>0</v>
      </c>
    </row>
    <row r="156" spans="1:3" x14ac:dyDescent="0.55000000000000004">
      <c r="B156" s="2" t="e">
        <f t="shared" si="2"/>
        <v>#VALUE!</v>
      </c>
      <c r="C156">
        <v>0</v>
      </c>
    </row>
    <row r="157" spans="1:3" x14ac:dyDescent="0.55000000000000004">
      <c r="B157" s="2" t="e">
        <f t="shared" si="2"/>
        <v>#VALUE!</v>
      </c>
      <c r="C157">
        <v>0</v>
      </c>
    </row>
    <row r="158" spans="1:3" x14ac:dyDescent="0.55000000000000004">
      <c r="B158" s="2" t="e">
        <f t="shared" si="2"/>
        <v>#VALUE!</v>
      </c>
      <c r="C158">
        <v>0</v>
      </c>
    </row>
    <row r="159" spans="1:3" x14ac:dyDescent="0.55000000000000004">
      <c r="B159" s="2" t="e">
        <f t="shared" si="2"/>
        <v>#VALUE!</v>
      </c>
      <c r="C159">
        <v>0</v>
      </c>
    </row>
    <row r="160" spans="1:3" x14ac:dyDescent="0.55000000000000004">
      <c r="B160" s="2" t="e">
        <f t="shared" si="2"/>
        <v>#VALUE!</v>
      </c>
      <c r="C160">
        <v>0</v>
      </c>
    </row>
    <row r="161" spans="2:3" x14ac:dyDescent="0.55000000000000004">
      <c r="B161" s="2" t="e">
        <f t="shared" si="2"/>
        <v>#VALUE!</v>
      </c>
      <c r="C161">
        <v>0</v>
      </c>
    </row>
    <row r="162" spans="2:3" x14ac:dyDescent="0.55000000000000004">
      <c r="B162" s="2" t="e">
        <f t="shared" si="2"/>
        <v>#VALUE!</v>
      </c>
      <c r="C162">
        <v>0</v>
      </c>
    </row>
    <row r="163" spans="2:3" x14ac:dyDescent="0.55000000000000004">
      <c r="B163" s="2" t="e">
        <f t="shared" si="2"/>
        <v>#VALUE!</v>
      </c>
      <c r="C163">
        <v>0</v>
      </c>
    </row>
    <row r="164" spans="2:3" x14ac:dyDescent="0.55000000000000004">
      <c r="B164" s="2" t="e">
        <f t="shared" si="2"/>
        <v>#VALUE!</v>
      </c>
      <c r="C164">
        <v>0</v>
      </c>
    </row>
    <row r="165" spans="2:3" x14ac:dyDescent="0.55000000000000004">
      <c r="B165" s="2" t="e">
        <f t="shared" si="2"/>
        <v>#VALUE!</v>
      </c>
      <c r="C165">
        <v>0</v>
      </c>
    </row>
    <row r="166" spans="2:3" x14ac:dyDescent="0.55000000000000004">
      <c r="B166" s="2" t="e">
        <f t="shared" si="2"/>
        <v>#VALUE!</v>
      </c>
    </row>
    <row r="167" spans="2:3" x14ac:dyDescent="0.55000000000000004">
      <c r="B167" s="2" t="e">
        <f t="shared" si="2"/>
        <v>#VALUE!</v>
      </c>
      <c r="C167">
        <v>0</v>
      </c>
    </row>
    <row r="168" spans="2:3" x14ac:dyDescent="0.55000000000000004">
      <c r="B168" s="2" t="e">
        <f t="shared" si="2"/>
        <v>#VALUE!</v>
      </c>
      <c r="C168">
        <v>0</v>
      </c>
    </row>
    <row r="169" spans="2:3" x14ac:dyDescent="0.55000000000000004">
      <c r="B169" s="2" t="e">
        <f t="shared" si="2"/>
        <v>#VALUE!</v>
      </c>
      <c r="C169">
        <v>0</v>
      </c>
    </row>
    <row r="170" spans="2:3" x14ac:dyDescent="0.55000000000000004">
      <c r="B170" s="2" t="e">
        <f t="shared" si="2"/>
        <v>#VALUE!</v>
      </c>
      <c r="C170">
        <v>0</v>
      </c>
    </row>
    <row r="171" spans="2:3" x14ac:dyDescent="0.55000000000000004">
      <c r="B171" s="2" t="e">
        <f t="shared" si="2"/>
        <v>#VALUE!</v>
      </c>
      <c r="C171">
        <v>0</v>
      </c>
    </row>
    <row r="172" spans="2:3" x14ac:dyDescent="0.55000000000000004">
      <c r="B172" s="2" t="e">
        <f t="shared" si="2"/>
        <v>#VALUE!</v>
      </c>
      <c r="C172">
        <v>0</v>
      </c>
    </row>
    <row r="173" spans="2:3" x14ac:dyDescent="0.55000000000000004">
      <c r="B173" s="2" t="e">
        <f t="shared" si="2"/>
        <v>#VALUE!</v>
      </c>
      <c r="C173">
        <v>0</v>
      </c>
    </row>
    <row r="174" spans="2:3" x14ac:dyDescent="0.55000000000000004">
      <c r="B174" s="2" t="e">
        <f t="shared" si="2"/>
        <v>#VALUE!</v>
      </c>
      <c r="C174">
        <v>0</v>
      </c>
    </row>
    <row r="175" spans="2:3" x14ac:dyDescent="0.55000000000000004">
      <c r="B175" s="2" t="e">
        <f t="shared" si="2"/>
        <v>#VALUE!</v>
      </c>
      <c r="C175">
        <v>0</v>
      </c>
    </row>
    <row r="176" spans="2:3" x14ac:dyDescent="0.55000000000000004">
      <c r="B176" s="2" t="e">
        <f t="shared" si="2"/>
        <v>#VALUE!</v>
      </c>
      <c r="C176">
        <v>0</v>
      </c>
    </row>
    <row r="177" spans="2:3" x14ac:dyDescent="0.55000000000000004">
      <c r="B177" s="2" t="e">
        <f t="shared" si="2"/>
        <v>#VALUE!</v>
      </c>
      <c r="C177">
        <v>0</v>
      </c>
    </row>
    <row r="178" spans="2:3" x14ac:dyDescent="0.55000000000000004">
      <c r="B178" s="2" t="e">
        <f t="shared" si="2"/>
        <v>#VALUE!</v>
      </c>
      <c r="C178">
        <v>0</v>
      </c>
    </row>
    <row r="179" spans="2:3" x14ac:dyDescent="0.55000000000000004">
      <c r="B179" s="2" t="e">
        <f t="shared" si="2"/>
        <v>#VALUE!</v>
      </c>
      <c r="C179">
        <v>0</v>
      </c>
    </row>
    <row r="180" spans="2:3" x14ac:dyDescent="0.55000000000000004">
      <c r="B180" s="2" t="e">
        <f t="shared" si="2"/>
        <v>#VALUE!</v>
      </c>
      <c r="C180">
        <v>0</v>
      </c>
    </row>
    <row r="181" spans="2:3" x14ac:dyDescent="0.55000000000000004">
      <c r="B181" s="2" t="e">
        <f t="shared" si="2"/>
        <v>#VALUE!</v>
      </c>
      <c r="C181">
        <v>0</v>
      </c>
    </row>
    <row r="182" spans="2:3" x14ac:dyDescent="0.55000000000000004">
      <c r="B182" s="2" t="e">
        <f t="shared" si="2"/>
        <v>#VALUE!</v>
      </c>
      <c r="C182">
        <v>0</v>
      </c>
    </row>
    <row r="183" spans="2:3" x14ac:dyDescent="0.55000000000000004">
      <c r="B183" s="2" t="e">
        <f t="shared" si="2"/>
        <v>#VALUE!</v>
      </c>
      <c r="C183">
        <v>0</v>
      </c>
    </row>
    <row r="184" spans="2:3" x14ac:dyDescent="0.55000000000000004">
      <c r="B184" s="2" t="e">
        <f t="shared" si="2"/>
        <v>#VALUE!</v>
      </c>
      <c r="C184">
        <v>0</v>
      </c>
    </row>
    <row r="185" spans="2:3" x14ac:dyDescent="0.55000000000000004">
      <c r="B185" s="2" t="e">
        <f t="shared" si="2"/>
        <v>#VALUE!</v>
      </c>
      <c r="C185">
        <v>0</v>
      </c>
    </row>
    <row r="186" spans="2:3" x14ac:dyDescent="0.55000000000000004">
      <c r="B186" s="2" t="e">
        <f t="shared" si="2"/>
        <v>#VALUE!</v>
      </c>
      <c r="C186">
        <v>0</v>
      </c>
    </row>
    <row r="187" spans="2:3" x14ac:dyDescent="0.55000000000000004">
      <c r="B187" s="2" t="e">
        <f t="shared" si="2"/>
        <v>#VALUE!</v>
      </c>
      <c r="C187">
        <v>0</v>
      </c>
    </row>
    <row r="188" spans="2:3" x14ac:dyDescent="0.55000000000000004">
      <c r="B188" s="2" t="e">
        <f t="shared" si="2"/>
        <v>#VALUE!</v>
      </c>
      <c r="C188">
        <v>0</v>
      </c>
    </row>
    <row r="189" spans="2:3" x14ac:dyDescent="0.55000000000000004">
      <c r="B189" s="2" t="e">
        <f t="shared" si="2"/>
        <v>#VALUE!</v>
      </c>
      <c r="C189">
        <v>0</v>
      </c>
    </row>
    <row r="190" spans="2:3" x14ac:dyDescent="0.55000000000000004">
      <c r="B190" s="2" t="e">
        <f t="shared" si="2"/>
        <v>#VALUE!</v>
      </c>
      <c r="C190">
        <v>0</v>
      </c>
    </row>
    <row r="191" spans="2:3" x14ac:dyDescent="0.55000000000000004">
      <c r="B191" s="2" t="e">
        <f t="shared" si="2"/>
        <v>#VALUE!</v>
      </c>
      <c r="C191">
        <v>0</v>
      </c>
    </row>
    <row r="192" spans="2:3" x14ac:dyDescent="0.55000000000000004">
      <c r="B192" s="2" t="e">
        <f t="shared" si="2"/>
        <v>#VALUE!</v>
      </c>
      <c r="C192">
        <v>0</v>
      </c>
    </row>
    <row r="193" spans="2:3" x14ac:dyDescent="0.55000000000000004">
      <c r="B193" s="2" t="e">
        <f t="shared" si="2"/>
        <v>#VALUE!</v>
      </c>
      <c r="C193">
        <v>0</v>
      </c>
    </row>
    <row r="194" spans="2:3" x14ac:dyDescent="0.55000000000000004">
      <c r="B194" s="2" t="e">
        <f t="shared" ref="B194:B208" si="3">DATE(RIGHT(A194,4),LEFT(A194,2),1)</f>
        <v>#VALUE!</v>
      </c>
    </row>
    <row r="195" spans="2:3" x14ac:dyDescent="0.55000000000000004">
      <c r="B195" s="2" t="e">
        <f t="shared" si="3"/>
        <v>#VALUE!</v>
      </c>
      <c r="C195">
        <v>0</v>
      </c>
    </row>
    <row r="196" spans="2:3" x14ac:dyDescent="0.55000000000000004">
      <c r="B196" s="2" t="e">
        <f t="shared" si="3"/>
        <v>#VALUE!</v>
      </c>
      <c r="C196">
        <v>0</v>
      </c>
    </row>
    <row r="197" spans="2:3" x14ac:dyDescent="0.55000000000000004">
      <c r="B197" s="2" t="e">
        <f t="shared" si="3"/>
        <v>#VALUE!</v>
      </c>
      <c r="C197">
        <v>0</v>
      </c>
    </row>
    <row r="198" spans="2:3" x14ac:dyDescent="0.55000000000000004">
      <c r="B198" s="2" t="e">
        <f t="shared" si="3"/>
        <v>#VALUE!</v>
      </c>
      <c r="C198">
        <v>0</v>
      </c>
    </row>
    <row r="199" spans="2:3" x14ac:dyDescent="0.55000000000000004">
      <c r="B199" s="2" t="e">
        <f t="shared" si="3"/>
        <v>#VALUE!</v>
      </c>
      <c r="C199">
        <v>0</v>
      </c>
    </row>
    <row r="200" spans="2:3" x14ac:dyDescent="0.55000000000000004">
      <c r="B200" s="2" t="e">
        <f t="shared" si="3"/>
        <v>#VALUE!</v>
      </c>
      <c r="C200">
        <v>0</v>
      </c>
    </row>
    <row r="201" spans="2:3" x14ac:dyDescent="0.55000000000000004">
      <c r="B201" s="2" t="e">
        <f t="shared" si="3"/>
        <v>#VALUE!</v>
      </c>
      <c r="C201">
        <v>0</v>
      </c>
    </row>
    <row r="202" spans="2:3" x14ac:dyDescent="0.55000000000000004">
      <c r="B202" s="2" t="e">
        <f t="shared" si="3"/>
        <v>#VALUE!</v>
      </c>
      <c r="C202">
        <v>0</v>
      </c>
    </row>
    <row r="203" spans="2:3" x14ac:dyDescent="0.55000000000000004">
      <c r="B203" s="2" t="e">
        <f t="shared" si="3"/>
        <v>#VALUE!</v>
      </c>
      <c r="C203">
        <v>0</v>
      </c>
    </row>
    <row r="204" spans="2:3" x14ac:dyDescent="0.55000000000000004">
      <c r="B204" s="2" t="e">
        <f t="shared" si="3"/>
        <v>#VALUE!</v>
      </c>
      <c r="C204">
        <v>0</v>
      </c>
    </row>
    <row r="205" spans="2:3" x14ac:dyDescent="0.55000000000000004">
      <c r="B205" s="2" t="e">
        <f t="shared" si="3"/>
        <v>#VALUE!</v>
      </c>
      <c r="C205">
        <v>0</v>
      </c>
    </row>
    <row r="206" spans="2:3" x14ac:dyDescent="0.55000000000000004">
      <c r="B206" s="2" t="e">
        <f t="shared" si="3"/>
        <v>#VALUE!</v>
      </c>
    </row>
    <row r="207" spans="2:3" x14ac:dyDescent="0.55000000000000004">
      <c r="B207" s="2" t="e">
        <f t="shared" si="3"/>
        <v>#VALUE!</v>
      </c>
      <c r="C207">
        <v>0</v>
      </c>
    </row>
    <row r="208" spans="2:3" x14ac:dyDescent="0.55000000000000004">
      <c r="B208" s="2" t="e">
        <f t="shared" si="3"/>
        <v>#VALUE!</v>
      </c>
      <c r="C208">
        <v>0</v>
      </c>
    </row>
  </sheetData>
  <autoFilter ref="A1:C208" xr:uid="{00000000-0009-0000-0000-000000000000}">
    <sortState xmlns:xlrd2="http://schemas.microsoft.com/office/spreadsheetml/2017/richdata2" ref="A2:C208">
      <sortCondition ref="B1:B208"/>
    </sortState>
  </autoFilter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02"/>
  <sheetViews>
    <sheetView workbookViewId="0">
      <selection activeCell="S3" sqref="S3"/>
    </sheetView>
  </sheetViews>
  <sheetFormatPr defaultRowHeight="18" x14ac:dyDescent="0.55000000000000004"/>
  <cols>
    <col min="1" max="1" width="15.5" customWidth="1"/>
  </cols>
  <sheetData>
    <row r="1" spans="1:19" x14ac:dyDescent="0.55000000000000004">
      <c r="A1" t="s">
        <v>156</v>
      </c>
      <c r="B1" t="s">
        <v>157</v>
      </c>
    </row>
    <row r="2" spans="1:19" x14ac:dyDescent="0.55000000000000004">
      <c r="A2" s="2">
        <v>37711</v>
      </c>
      <c r="B2">
        <v>13.75</v>
      </c>
    </row>
    <row r="3" spans="1:19" x14ac:dyDescent="0.55000000000000004">
      <c r="A3" s="2">
        <v>37741</v>
      </c>
      <c r="B3">
        <v>10.5</v>
      </c>
      <c r="R3">
        <v>2003</v>
      </c>
      <c r="S3">
        <f>AVERAGE(INDEX(B$2:B$194,12*ROW(R3)-35):INDEX(B$2:B$194,12*ROW(R3)-24))</f>
        <v>9.3177500000000002</v>
      </c>
    </row>
    <row r="4" spans="1:19" x14ac:dyDescent="0.55000000000000004">
      <c r="A4" s="2">
        <v>37771</v>
      </c>
      <c r="B4">
        <v>9.75</v>
      </c>
      <c r="R4">
        <v>2004</v>
      </c>
      <c r="S4">
        <f>AVERAGE(INDEX(B$2:B$194,12*ROW(R4)-35):INDEX(B$2:B$194,12*ROW(R4)-24))</f>
        <v>8.1805000000000003</v>
      </c>
    </row>
    <row r="5" spans="1:19" x14ac:dyDescent="0.55000000000000004">
      <c r="A5" s="2">
        <v>37802</v>
      </c>
      <c r="B5">
        <v>9.5</v>
      </c>
      <c r="R5">
        <v>2005</v>
      </c>
      <c r="S5">
        <f>AVERAGE(INDEX(B$2:B$194,12*ROW(R5)-35):INDEX(B$2:B$194,12*ROW(R5)-24))</f>
        <v>10.222250000000001</v>
      </c>
    </row>
    <row r="6" spans="1:19" x14ac:dyDescent="0.55000000000000004">
      <c r="A6" s="2">
        <v>37833</v>
      </c>
      <c r="B6">
        <v>10.5</v>
      </c>
      <c r="R6">
        <v>2006</v>
      </c>
      <c r="S6">
        <f>AVERAGE(INDEX(B$2:B$194,12*ROW(R6)-35):INDEX(B$2:B$194,12*ROW(R6)-24))</f>
        <v>10.027749999999999</v>
      </c>
    </row>
    <row r="7" spans="1:19" x14ac:dyDescent="0.55000000000000004">
      <c r="A7" s="2">
        <v>37862</v>
      </c>
      <c r="B7">
        <v>10</v>
      </c>
      <c r="R7">
        <v>2007</v>
      </c>
      <c r="S7">
        <f>AVERAGE(INDEX(B$2:B$194,12*ROW(R7)-35):INDEX(B$2:B$194,12*ROW(R7)-24))</f>
        <v>14.240666666666664</v>
      </c>
    </row>
    <row r="8" spans="1:19" x14ac:dyDescent="0.55000000000000004">
      <c r="A8" s="2">
        <v>37894</v>
      </c>
      <c r="B8">
        <v>8</v>
      </c>
      <c r="R8">
        <v>2008</v>
      </c>
      <c r="S8">
        <f>AVERAGE(INDEX(B$2:B$194,12*ROW(R8)-35):INDEX(B$2:B$194,12*ROW(R8)-24))</f>
        <v>85.192000000000007</v>
      </c>
    </row>
    <row r="9" spans="1:19" x14ac:dyDescent="0.55000000000000004">
      <c r="A9" s="2">
        <v>37925</v>
      </c>
      <c r="B9">
        <v>7.75</v>
      </c>
      <c r="R9">
        <v>2009</v>
      </c>
      <c r="S9">
        <f>AVERAGE(INDEX(B$2:B$194,12*ROW(R9)-35):INDEX(B$2:B$194,12*ROW(R9)-24))</f>
        <v>97.716833333333341</v>
      </c>
    </row>
    <row r="10" spans="1:19" x14ac:dyDescent="0.55000000000000004">
      <c r="A10" s="2">
        <v>37953</v>
      </c>
      <c r="B10">
        <v>7.25</v>
      </c>
      <c r="R10">
        <v>2010</v>
      </c>
      <c r="S10">
        <f>AVERAGE(INDEX(B$2:B$194,12*ROW(R10)-35):INDEX(B$2:B$194,12*ROW(R10)-24))</f>
        <v>187.44783333333331</v>
      </c>
    </row>
    <row r="11" spans="1:19" x14ac:dyDescent="0.55000000000000004">
      <c r="A11" s="2">
        <v>37986</v>
      </c>
      <c r="B11">
        <v>7.25</v>
      </c>
      <c r="R11">
        <v>2011</v>
      </c>
      <c r="S11">
        <f>AVERAGE(INDEX(B$2:B$194,12*ROW(R11)-35):INDEX(B$2:B$194,12*ROW(R11)-24))</f>
        <v>333.83216666666675</v>
      </c>
    </row>
    <row r="12" spans="1:19" x14ac:dyDescent="0.55000000000000004">
      <c r="A12" s="2">
        <v>38016</v>
      </c>
      <c r="B12">
        <v>8.5</v>
      </c>
      <c r="R12">
        <v>2012</v>
      </c>
      <c r="S12">
        <f>AVERAGE(INDEX(B$2:B$194,12*ROW(R12)-35):INDEX(B$2:B$194,12*ROW(R12)-24))</f>
        <v>377.07841666666667</v>
      </c>
    </row>
    <row r="13" spans="1:19" x14ac:dyDescent="0.55000000000000004">
      <c r="A13" s="2">
        <v>38044</v>
      </c>
      <c r="B13">
        <v>9.0630000000000006</v>
      </c>
      <c r="R13">
        <v>2013</v>
      </c>
      <c r="S13">
        <f>AVERAGE(INDEX(B$2:B$194,12*ROW(R13)-35):INDEX(B$2:B$194,12*ROW(R13)-24))</f>
        <v>227.22666666666672</v>
      </c>
    </row>
    <row r="14" spans="1:19" x14ac:dyDescent="0.55000000000000004">
      <c r="A14" s="2">
        <v>38077</v>
      </c>
      <c r="B14">
        <v>8.5</v>
      </c>
      <c r="R14">
        <v>2014</v>
      </c>
      <c r="S14">
        <f>AVERAGE(INDEX(B$2:B$194,12*ROW(R14)-35):INDEX(B$2:B$194,12*ROW(R14)-24))</f>
        <v>114.03899999999999</v>
      </c>
    </row>
    <row r="15" spans="1:19" x14ac:dyDescent="0.55000000000000004">
      <c r="A15" s="2">
        <v>38107</v>
      </c>
      <c r="B15">
        <v>8.5</v>
      </c>
      <c r="R15">
        <v>2015</v>
      </c>
      <c r="S15">
        <f>AVERAGE(INDEX(B$2:B$194,12*ROW(R15)-35):INDEX(B$2:B$194,12*ROW(R15)-24))</f>
        <v>115.21749999999999</v>
      </c>
    </row>
    <row r="16" spans="1:19" x14ac:dyDescent="0.55000000000000004">
      <c r="A16" s="2">
        <v>38138</v>
      </c>
      <c r="B16">
        <v>8.375</v>
      </c>
      <c r="R16">
        <v>2016</v>
      </c>
      <c r="S16">
        <f>AVERAGE(INDEX(B$2:B$194,12*ROW(R16)-35):INDEX(B$2:B$194,12*ROW(R16)-24))</f>
        <v>147.88866666666669</v>
      </c>
    </row>
    <row r="17" spans="1:19" x14ac:dyDescent="0.55000000000000004">
      <c r="A17" s="2">
        <v>38168</v>
      </c>
      <c r="B17">
        <v>8.3330000000000002</v>
      </c>
      <c r="R17">
        <v>2017</v>
      </c>
      <c r="S17">
        <f>AVERAGE(INDEX(B$2:B$194,12*ROW(R17)-35):INDEX(B$2:B$194,12*ROW(R17)-24))</f>
        <v>135.19899999999998</v>
      </c>
    </row>
    <row r="18" spans="1:19" x14ac:dyDescent="0.55000000000000004">
      <c r="A18" s="2">
        <v>38198</v>
      </c>
      <c r="B18">
        <v>8.25</v>
      </c>
      <c r="R18">
        <v>2018</v>
      </c>
      <c r="S18" s="3">
        <f>AVERAGE(B180:B188)</f>
        <v>172.22233333333332</v>
      </c>
    </row>
    <row r="19" spans="1:19" x14ac:dyDescent="0.55000000000000004">
      <c r="A19" s="2">
        <v>38230</v>
      </c>
      <c r="B19">
        <v>8.3330000000000002</v>
      </c>
      <c r="R19">
        <v>2019</v>
      </c>
      <c r="S19" s="3">
        <f>AVERAGE(B189:B194)</f>
        <v>139.20916666666665</v>
      </c>
    </row>
    <row r="20" spans="1:19" x14ac:dyDescent="0.55000000000000004">
      <c r="A20" s="2">
        <v>38260</v>
      </c>
      <c r="B20">
        <v>7.875</v>
      </c>
    </row>
    <row r="21" spans="1:19" x14ac:dyDescent="0.55000000000000004">
      <c r="A21" s="2">
        <v>38289</v>
      </c>
      <c r="B21">
        <v>8.25</v>
      </c>
    </row>
    <row r="22" spans="1:19" x14ac:dyDescent="0.55000000000000004">
      <c r="A22" s="2">
        <v>38321</v>
      </c>
      <c r="B22">
        <v>8</v>
      </c>
    </row>
    <row r="23" spans="1:19" x14ac:dyDescent="0.55000000000000004">
      <c r="A23" s="2">
        <v>38352</v>
      </c>
      <c r="B23">
        <v>8</v>
      </c>
    </row>
    <row r="24" spans="1:19" x14ac:dyDescent="0.55000000000000004">
      <c r="A24" s="2">
        <v>38383</v>
      </c>
      <c r="B24">
        <v>7.75</v>
      </c>
    </row>
    <row r="25" spans="1:19" x14ac:dyDescent="0.55000000000000004">
      <c r="A25" s="2">
        <v>38411</v>
      </c>
      <c r="B25">
        <v>8</v>
      </c>
    </row>
    <row r="26" spans="1:19" x14ac:dyDescent="0.55000000000000004">
      <c r="A26" s="2">
        <v>38442</v>
      </c>
      <c r="B26">
        <v>8.25</v>
      </c>
    </row>
    <row r="27" spans="1:19" x14ac:dyDescent="0.55000000000000004">
      <c r="A27" s="2">
        <v>38471</v>
      </c>
      <c r="B27">
        <v>9.25</v>
      </c>
    </row>
    <row r="28" spans="1:19" x14ac:dyDescent="0.55000000000000004">
      <c r="A28" s="2">
        <v>38503</v>
      </c>
      <c r="B28">
        <v>11</v>
      </c>
    </row>
    <row r="29" spans="1:19" x14ac:dyDescent="0.55000000000000004">
      <c r="A29" s="2">
        <v>38533</v>
      </c>
      <c r="B29">
        <v>11.625</v>
      </c>
    </row>
    <row r="30" spans="1:19" x14ac:dyDescent="0.55000000000000004">
      <c r="A30" s="2">
        <v>38562</v>
      </c>
      <c r="B30">
        <v>12</v>
      </c>
    </row>
    <row r="31" spans="1:19" x14ac:dyDescent="0.55000000000000004">
      <c r="A31" s="2">
        <v>38595</v>
      </c>
      <c r="B31">
        <v>12.25</v>
      </c>
    </row>
    <row r="32" spans="1:19" x14ac:dyDescent="0.55000000000000004">
      <c r="A32" s="2">
        <v>38625</v>
      </c>
      <c r="B32">
        <v>9.5</v>
      </c>
    </row>
    <row r="33" spans="1:2" x14ac:dyDescent="0.55000000000000004">
      <c r="A33" s="2">
        <v>38656</v>
      </c>
      <c r="B33">
        <v>8.625</v>
      </c>
    </row>
    <row r="34" spans="1:2" x14ac:dyDescent="0.55000000000000004">
      <c r="A34" s="2">
        <v>38686</v>
      </c>
      <c r="B34">
        <v>9.9169999999999998</v>
      </c>
    </row>
    <row r="35" spans="1:2" x14ac:dyDescent="0.55000000000000004">
      <c r="A35" s="2">
        <v>38716</v>
      </c>
      <c r="B35">
        <v>10</v>
      </c>
    </row>
    <row r="36" spans="1:2" x14ac:dyDescent="0.55000000000000004">
      <c r="A36" s="2">
        <v>38748</v>
      </c>
      <c r="B36">
        <v>10.625</v>
      </c>
    </row>
    <row r="37" spans="1:2" x14ac:dyDescent="0.55000000000000004">
      <c r="A37" s="2">
        <v>38776</v>
      </c>
      <c r="B37">
        <v>9.625</v>
      </c>
    </row>
    <row r="38" spans="1:2" x14ac:dyDescent="0.55000000000000004">
      <c r="A38" s="2">
        <v>38807</v>
      </c>
      <c r="B38">
        <v>9.3330000000000002</v>
      </c>
    </row>
    <row r="39" spans="1:2" x14ac:dyDescent="0.55000000000000004">
      <c r="A39" s="2">
        <v>38835</v>
      </c>
      <c r="B39">
        <v>11.375</v>
      </c>
    </row>
    <row r="40" spans="1:2" x14ac:dyDescent="0.55000000000000004">
      <c r="A40" s="2">
        <v>38868</v>
      </c>
      <c r="B40">
        <v>13</v>
      </c>
    </row>
    <row r="41" spans="1:2" x14ac:dyDescent="0.55000000000000004">
      <c r="A41" s="2">
        <v>38898</v>
      </c>
      <c r="B41">
        <v>12.75</v>
      </c>
    </row>
    <row r="42" spans="1:2" x14ac:dyDescent="0.55000000000000004">
      <c r="A42" s="2">
        <v>38929</v>
      </c>
      <c r="B42">
        <v>12.833</v>
      </c>
    </row>
    <row r="43" spans="1:2" x14ac:dyDescent="0.55000000000000004">
      <c r="A43" s="2">
        <v>38960</v>
      </c>
      <c r="B43">
        <v>10.281000000000001</v>
      </c>
    </row>
    <row r="44" spans="1:2" x14ac:dyDescent="0.55000000000000004">
      <c r="A44" s="2">
        <v>38989</v>
      </c>
      <c r="B44">
        <v>9.4169999999999998</v>
      </c>
    </row>
    <row r="45" spans="1:2" x14ac:dyDescent="0.55000000000000004">
      <c r="A45" s="2">
        <v>39021</v>
      </c>
      <c r="B45">
        <v>8.9689999999999994</v>
      </c>
    </row>
    <row r="46" spans="1:2" x14ac:dyDescent="0.55000000000000004">
      <c r="A46" s="2">
        <v>39051</v>
      </c>
      <c r="B46">
        <v>8.4060000000000006</v>
      </c>
    </row>
    <row r="47" spans="1:2" x14ac:dyDescent="0.55000000000000004">
      <c r="A47" s="2">
        <v>39080</v>
      </c>
      <c r="B47">
        <v>8.625</v>
      </c>
    </row>
    <row r="48" spans="1:2" x14ac:dyDescent="0.55000000000000004">
      <c r="A48" s="2">
        <v>39113</v>
      </c>
      <c r="B48">
        <v>7.625</v>
      </c>
    </row>
    <row r="49" spans="1:2" x14ac:dyDescent="0.55000000000000004">
      <c r="A49" s="2">
        <v>39141</v>
      </c>
      <c r="B49">
        <v>7.7190000000000003</v>
      </c>
    </row>
    <row r="50" spans="1:2" x14ac:dyDescent="0.55000000000000004">
      <c r="A50" s="2">
        <v>39171</v>
      </c>
      <c r="B50">
        <v>7.133</v>
      </c>
    </row>
    <row r="51" spans="1:2" x14ac:dyDescent="0.55000000000000004">
      <c r="A51" s="2">
        <v>39202</v>
      </c>
      <c r="B51">
        <v>6.58</v>
      </c>
    </row>
    <row r="52" spans="1:2" x14ac:dyDescent="0.55000000000000004">
      <c r="A52" s="2">
        <v>39233</v>
      </c>
      <c r="B52">
        <v>6.24</v>
      </c>
    </row>
    <row r="53" spans="1:2" x14ac:dyDescent="0.55000000000000004">
      <c r="A53" s="2">
        <v>39262</v>
      </c>
      <c r="B53">
        <v>5.6829999999999998</v>
      </c>
    </row>
    <row r="54" spans="1:2" x14ac:dyDescent="0.55000000000000004">
      <c r="A54" s="2">
        <v>39294</v>
      </c>
      <c r="B54">
        <v>7.55</v>
      </c>
    </row>
    <row r="55" spans="1:2" x14ac:dyDescent="0.55000000000000004">
      <c r="A55" s="2">
        <v>39325</v>
      </c>
      <c r="B55">
        <v>9.3230000000000004</v>
      </c>
    </row>
    <row r="56" spans="1:2" x14ac:dyDescent="0.55000000000000004">
      <c r="A56" s="2">
        <v>39353</v>
      </c>
      <c r="B56">
        <v>8.7970000000000006</v>
      </c>
    </row>
    <row r="57" spans="1:2" x14ac:dyDescent="0.55000000000000004">
      <c r="A57" s="2">
        <v>39386</v>
      </c>
      <c r="B57">
        <v>8.6289999999999996</v>
      </c>
    </row>
    <row r="58" spans="1:2" x14ac:dyDescent="0.55000000000000004">
      <c r="A58" s="2">
        <v>39416</v>
      </c>
      <c r="B58">
        <v>14.269</v>
      </c>
    </row>
    <row r="59" spans="1:2" x14ac:dyDescent="0.55000000000000004">
      <c r="A59" s="2">
        <v>39447</v>
      </c>
      <c r="B59">
        <v>20.600999999999999</v>
      </c>
    </row>
    <row r="60" spans="1:2" x14ac:dyDescent="0.55000000000000004">
      <c r="A60" s="2">
        <v>39478</v>
      </c>
      <c r="B60">
        <v>32.832999999999998</v>
      </c>
    </row>
    <row r="61" spans="1:2" x14ac:dyDescent="0.55000000000000004">
      <c r="A61" s="2">
        <v>39507</v>
      </c>
      <c r="B61">
        <v>43.25</v>
      </c>
    </row>
    <row r="62" spans="1:2" x14ac:dyDescent="0.55000000000000004">
      <c r="A62" s="2">
        <v>39538</v>
      </c>
      <c r="B62">
        <v>40.832999999999998</v>
      </c>
    </row>
    <row r="63" spans="1:2" x14ac:dyDescent="0.55000000000000004">
      <c r="A63" s="2">
        <v>39568</v>
      </c>
      <c r="B63">
        <v>24.75</v>
      </c>
    </row>
    <row r="64" spans="1:2" x14ac:dyDescent="0.55000000000000004">
      <c r="A64" s="2">
        <v>39598</v>
      </c>
      <c r="B64">
        <v>25.75</v>
      </c>
    </row>
    <row r="65" spans="1:2" x14ac:dyDescent="0.55000000000000004">
      <c r="A65" s="2">
        <v>39629</v>
      </c>
      <c r="B65">
        <v>36.875</v>
      </c>
    </row>
    <row r="66" spans="1:2" x14ac:dyDescent="0.55000000000000004">
      <c r="A66" s="2">
        <v>39660</v>
      </c>
      <c r="B66">
        <v>37.667000000000002</v>
      </c>
    </row>
    <row r="67" spans="1:2" x14ac:dyDescent="0.55000000000000004">
      <c r="A67" s="2">
        <v>39689</v>
      </c>
      <c r="B67">
        <v>39.417000000000002</v>
      </c>
    </row>
    <row r="68" spans="1:2" x14ac:dyDescent="0.55000000000000004">
      <c r="A68" s="2">
        <v>39721</v>
      </c>
      <c r="B68">
        <v>52.563000000000002</v>
      </c>
    </row>
    <row r="69" spans="1:2" x14ac:dyDescent="0.55000000000000004">
      <c r="A69" s="2">
        <v>39752</v>
      </c>
      <c r="B69">
        <v>114.152</v>
      </c>
    </row>
    <row r="70" spans="1:2" x14ac:dyDescent="0.55000000000000004">
      <c r="A70" s="2">
        <v>39780</v>
      </c>
      <c r="B70">
        <v>142.137</v>
      </c>
    </row>
    <row r="71" spans="1:2" x14ac:dyDescent="0.55000000000000004">
      <c r="A71" s="2">
        <v>39813</v>
      </c>
      <c r="B71">
        <v>164.03299999999999</v>
      </c>
    </row>
    <row r="72" spans="1:2" x14ac:dyDescent="0.55000000000000004">
      <c r="A72" s="2">
        <v>39843</v>
      </c>
      <c r="B72">
        <v>165.32</v>
      </c>
    </row>
    <row r="73" spans="1:2" x14ac:dyDescent="0.55000000000000004">
      <c r="A73" s="2">
        <v>39871</v>
      </c>
      <c r="B73">
        <v>178.80699999999999</v>
      </c>
    </row>
    <row r="74" spans="1:2" x14ac:dyDescent="0.55000000000000004">
      <c r="A74" s="2">
        <v>39903</v>
      </c>
      <c r="B74">
        <v>150.995</v>
      </c>
    </row>
    <row r="75" spans="1:2" x14ac:dyDescent="0.55000000000000004">
      <c r="A75" s="2">
        <v>39933</v>
      </c>
      <c r="B75">
        <v>106.729</v>
      </c>
    </row>
    <row r="76" spans="1:2" x14ac:dyDescent="0.55000000000000004">
      <c r="A76" s="2">
        <v>39962</v>
      </c>
      <c r="B76">
        <v>106</v>
      </c>
    </row>
    <row r="77" spans="1:2" x14ac:dyDescent="0.55000000000000004">
      <c r="A77" s="2">
        <v>39994</v>
      </c>
      <c r="B77">
        <v>83.837999999999994</v>
      </c>
    </row>
    <row r="78" spans="1:2" x14ac:dyDescent="0.55000000000000004">
      <c r="A78" s="2">
        <v>40025</v>
      </c>
      <c r="B78">
        <v>60.91</v>
      </c>
    </row>
    <row r="79" spans="1:2" x14ac:dyDescent="0.55000000000000004">
      <c r="A79" s="2">
        <v>40056</v>
      </c>
      <c r="B79">
        <v>74.896000000000001</v>
      </c>
    </row>
    <row r="80" spans="1:2" x14ac:dyDescent="0.55000000000000004">
      <c r="A80" s="2">
        <v>40086</v>
      </c>
      <c r="B80">
        <v>67.998000000000005</v>
      </c>
    </row>
    <row r="81" spans="1:2" x14ac:dyDescent="0.55000000000000004">
      <c r="A81" s="2">
        <v>40116</v>
      </c>
      <c r="B81">
        <v>72.507999999999996</v>
      </c>
    </row>
    <row r="82" spans="1:2" x14ac:dyDescent="0.55000000000000004">
      <c r="A82" s="2">
        <v>40147</v>
      </c>
      <c r="B82">
        <v>90.561000000000007</v>
      </c>
    </row>
    <row r="83" spans="1:2" x14ac:dyDescent="0.55000000000000004">
      <c r="A83" s="2">
        <v>40178</v>
      </c>
      <c r="B83">
        <v>108.736</v>
      </c>
    </row>
    <row r="84" spans="1:2" x14ac:dyDescent="0.55000000000000004">
      <c r="A84" s="2">
        <v>40207</v>
      </c>
      <c r="B84">
        <v>119.834</v>
      </c>
    </row>
    <row r="85" spans="1:2" x14ac:dyDescent="0.55000000000000004">
      <c r="A85" s="2">
        <v>40235</v>
      </c>
      <c r="B85">
        <v>129.59700000000001</v>
      </c>
    </row>
    <row r="86" spans="1:2" x14ac:dyDescent="0.55000000000000004">
      <c r="A86" s="2">
        <v>40268</v>
      </c>
      <c r="B86">
        <v>115.29900000000001</v>
      </c>
    </row>
    <row r="87" spans="1:2" x14ac:dyDescent="0.55000000000000004">
      <c r="A87" s="2">
        <v>40298</v>
      </c>
      <c r="B87">
        <v>141.249</v>
      </c>
    </row>
    <row r="88" spans="1:2" x14ac:dyDescent="0.55000000000000004">
      <c r="A88" s="2">
        <v>40329</v>
      </c>
      <c r="B88">
        <v>199.03899999999999</v>
      </c>
    </row>
    <row r="89" spans="1:2" x14ac:dyDescent="0.55000000000000004">
      <c r="A89" s="2">
        <v>40359</v>
      </c>
      <c r="B89">
        <v>190.28800000000001</v>
      </c>
    </row>
    <row r="90" spans="1:2" x14ac:dyDescent="0.55000000000000004">
      <c r="A90" s="2">
        <v>40389</v>
      </c>
      <c r="B90">
        <v>136.33199999999999</v>
      </c>
    </row>
    <row r="91" spans="1:2" x14ac:dyDescent="0.55000000000000004">
      <c r="A91" s="2">
        <v>40421</v>
      </c>
      <c r="B91">
        <v>230.33199999999999</v>
      </c>
    </row>
    <row r="92" spans="1:2" x14ac:dyDescent="0.55000000000000004">
      <c r="A92" s="2">
        <v>40451</v>
      </c>
      <c r="B92">
        <v>194.874</v>
      </c>
    </row>
    <row r="93" spans="1:2" x14ac:dyDescent="0.55000000000000004">
      <c r="A93" s="2">
        <v>40480</v>
      </c>
      <c r="B93">
        <v>171.12899999999999</v>
      </c>
    </row>
    <row r="94" spans="1:2" x14ac:dyDescent="0.55000000000000004">
      <c r="A94" s="2">
        <v>40512</v>
      </c>
      <c r="B94">
        <v>268.995</v>
      </c>
    </row>
    <row r="95" spans="1:2" x14ac:dyDescent="0.55000000000000004">
      <c r="A95" s="2">
        <v>40543</v>
      </c>
      <c r="B95">
        <v>238.46700000000001</v>
      </c>
    </row>
    <row r="96" spans="1:2" x14ac:dyDescent="0.55000000000000004">
      <c r="A96" s="2">
        <v>40574</v>
      </c>
      <c r="B96">
        <v>180.00200000000001</v>
      </c>
    </row>
    <row r="97" spans="1:2" x14ac:dyDescent="0.55000000000000004">
      <c r="A97" s="2">
        <v>40602</v>
      </c>
      <c r="B97">
        <v>183.36799999999999</v>
      </c>
    </row>
    <row r="98" spans="1:2" x14ac:dyDescent="0.55000000000000004">
      <c r="A98" s="2">
        <v>40633</v>
      </c>
      <c r="B98">
        <v>150.94200000000001</v>
      </c>
    </row>
    <row r="99" spans="1:2" x14ac:dyDescent="0.55000000000000004">
      <c r="A99" s="2">
        <v>40662</v>
      </c>
      <c r="B99">
        <v>148.05000000000001</v>
      </c>
    </row>
    <row r="100" spans="1:2" x14ac:dyDescent="0.55000000000000004">
      <c r="A100" s="2">
        <v>40694</v>
      </c>
      <c r="B100">
        <v>163.55799999999999</v>
      </c>
    </row>
    <row r="101" spans="1:2" x14ac:dyDescent="0.55000000000000004">
      <c r="A101" s="2">
        <v>40724</v>
      </c>
      <c r="B101">
        <v>171.03899999999999</v>
      </c>
    </row>
    <row r="102" spans="1:2" x14ac:dyDescent="0.55000000000000004">
      <c r="A102" s="2">
        <v>40753</v>
      </c>
      <c r="B102">
        <v>310.23700000000002</v>
      </c>
    </row>
    <row r="103" spans="1:2" x14ac:dyDescent="0.55000000000000004">
      <c r="A103" s="2">
        <v>40786</v>
      </c>
      <c r="B103">
        <v>360.541</v>
      </c>
    </row>
    <row r="104" spans="1:2" x14ac:dyDescent="0.55000000000000004">
      <c r="A104" s="2">
        <v>40816</v>
      </c>
      <c r="B104">
        <v>469.97500000000002</v>
      </c>
    </row>
    <row r="105" spans="1:2" x14ac:dyDescent="0.55000000000000004">
      <c r="A105" s="2">
        <v>40847</v>
      </c>
      <c r="B105">
        <v>444.62799999999999</v>
      </c>
    </row>
    <row r="106" spans="1:2" x14ac:dyDescent="0.55000000000000004">
      <c r="A106" s="2">
        <v>40877</v>
      </c>
      <c r="B106">
        <v>486.822</v>
      </c>
    </row>
    <row r="107" spans="1:2" x14ac:dyDescent="0.55000000000000004">
      <c r="A107" s="2">
        <v>40907</v>
      </c>
      <c r="B107">
        <v>503.21100000000001</v>
      </c>
    </row>
    <row r="108" spans="1:2" x14ac:dyDescent="0.55000000000000004">
      <c r="A108" s="2">
        <v>40939</v>
      </c>
      <c r="B108">
        <v>416.44</v>
      </c>
    </row>
    <row r="109" spans="1:2" x14ac:dyDescent="0.55000000000000004">
      <c r="A109" s="2">
        <v>40968</v>
      </c>
      <c r="B109">
        <v>380.54300000000001</v>
      </c>
    </row>
    <row r="110" spans="1:2" x14ac:dyDescent="0.55000000000000004">
      <c r="A110" s="2">
        <v>40998</v>
      </c>
      <c r="B110">
        <v>396.76400000000001</v>
      </c>
    </row>
    <row r="111" spans="1:2" x14ac:dyDescent="0.55000000000000004">
      <c r="A111" s="2">
        <v>41029</v>
      </c>
      <c r="B111">
        <v>444.96699999999998</v>
      </c>
    </row>
    <row r="112" spans="1:2" x14ac:dyDescent="0.55000000000000004">
      <c r="A112" s="2">
        <v>41060</v>
      </c>
      <c r="B112">
        <v>562.71199999999999</v>
      </c>
    </row>
    <row r="113" spans="1:2" x14ac:dyDescent="0.55000000000000004">
      <c r="A113" s="2">
        <v>41089</v>
      </c>
      <c r="B113">
        <v>487.786</v>
      </c>
    </row>
    <row r="114" spans="1:2" x14ac:dyDescent="0.55000000000000004">
      <c r="A114" s="2">
        <v>41121</v>
      </c>
      <c r="B114">
        <v>485.339</v>
      </c>
    </row>
    <row r="115" spans="1:2" x14ac:dyDescent="0.55000000000000004">
      <c r="A115" s="2">
        <v>41152</v>
      </c>
      <c r="B115">
        <v>466.32799999999997</v>
      </c>
    </row>
    <row r="116" spans="1:2" x14ac:dyDescent="0.55000000000000004">
      <c r="A116" s="2">
        <v>41180</v>
      </c>
      <c r="B116">
        <v>356.20299999999997</v>
      </c>
    </row>
    <row r="117" spans="1:2" x14ac:dyDescent="0.55000000000000004">
      <c r="A117" s="2">
        <v>41213</v>
      </c>
      <c r="B117">
        <v>272.995</v>
      </c>
    </row>
    <row r="118" spans="1:2" x14ac:dyDescent="0.55000000000000004">
      <c r="A118" s="2">
        <v>41243</v>
      </c>
      <c r="B118">
        <v>243.65100000000001</v>
      </c>
    </row>
    <row r="119" spans="1:2" x14ac:dyDescent="0.55000000000000004">
      <c r="A119" s="2">
        <v>41274</v>
      </c>
      <c r="B119">
        <v>278.27999999999997</v>
      </c>
    </row>
    <row r="120" spans="1:2" x14ac:dyDescent="0.55000000000000004">
      <c r="A120" s="2">
        <v>41305</v>
      </c>
      <c r="B120">
        <v>251.59299999999999</v>
      </c>
    </row>
    <row r="121" spans="1:2" x14ac:dyDescent="0.55000000000000004">
      <c r="A121" s="2">
        <v>41333</v>
      </c>
      <c r="B121">
        <v>278.32299999999998</v>
      </c>
    </row>
    <row r="122" spans="1:2" x14ac:dyDescent="0.55000000000000004">
      <c r="A122" s="2">
        <v>41362</v>
      </c>
      <c r="B122">
        <v>304.50400000000002</v>
      </c>
    </row>
    <row r="123" spans="1:2" x14ac:dyDescent="0.55000000000000004">
      <c r="A123" s="2">
        <v>41394</v>
      </c>
      <c r="B123">
        <v>252.18600000000001</v>
      </c>
    </row>
    <row r="124" spans="1:2" x14ac:dyDescent="0.55000000000000004">
      <c r="A124" s="2">
        <v>41425</v>
      </c>
      <c r="B124">
        <v>254.798</v>
      </c>
    </row>
    <row r="125" spans="1:2" x14ac:dyDescent="0.55000000000000004">
      <c r="A125" s="2">
        <v>41453</v>
      </c>
      <c r="B125">
        <v>280.53100000000001</v>
      </c>
    </row>
    <row r="126" spans="1:2" x14ac:dyDescent="0.55000000000000004">
      <c r="A126" s="2">
        <v>41486</v>
      </c>
      <c r="B126">
        <v>253.583</v>
      </c>
    </row>
    <row r="127" spans="1:2" x14ac:dyDescent="0.55000000000000004">
      <c r="A127" s="2">
        <v>41516</v>
      </c>
      <c r="B127">
        <v>240.47200000000001</v>
      </c>
    </row>
    <row r="128" spans="1:2" x14ac:dyDescent="0.55000000000000004">
      <c r="A128" s="2">
        <v>41547</v>
      </c>
      <c r="B128">
        <v>268.00700000000001</v>
      </c>
    </row>
    <row r="129" spans="1:2" x14ac:dyDescent="0.55000000000000004">
      <c r="A129" s="2">
        <v>41578</v>
      </c>
      <c r="B129">
        <v>207.21299999999999</v>
      </c>
    </row>
    <row r="130" spans="1:2" x14ac:dyDescent="0.55000000000000004">
      <c r="A130" s="2">
        <v>41607</v>
      </c>
      <c r="B130">
        <v>178.14500000000001</v>
      </c>
    </row>
    <row r="131" spans="1:2" x14ac:dyDescent="0.55000000000000004">
      <c r="A131" s="2">
        <v>41639</v>
      </c>
      <c r="B131">
        <v>168.452</v>
      </c>
    </row>
    <row r="132" spans="1:2" x14ac:dyDescent="0.55000000000000004">
      <c r="A132" s="2">
        <v>41670</v>
      </c>
      <c r="B132">
        <v>172.779</v>
      </c>
    </row>
    <row r="133" spans="1:2" x14ac:dyDescent="0.55000000000000004">
      <c r="A133" s="2">
        <v>41698</v>
      </c>
      <c r="B133">
        <v>146.05000000000001</v>
      </c>
    </row>
    <row r="134" spans="1:2" x14ac:dyDescent="0.55000000000000004">
      <c r="A134" s="2">
        <v>41729</v>
      </c>
      <c r="B134">
        <v>130.66</v>
      </c>
    </row>
    <row r="135" spans="1:2" x14ac:dyDescent="0.55000000000000004">
      <c r="A135" s="2">
        <v>41759</v>
      </c>
      <c r="B135">
        <v>112.995</v>
      </c>
    </row>
    <row r="136" spans="1:2" x14ac:dyDescent="0.55000000000000004">
      <c r="A136" s="2">
        <v>41789</v>
      </c>
      <c r="B136">
        <v>110.173</v>
      </c>
    </row>
    <row r="137" spans="1:2" x14ac:dyDescent="0.55000000000000004">
      <c r="A137" s="2">
        <v>41820</v>
      </c>
      <c r="B137">
        <v>94.513999999999996</v>
      </c>
    </row>
    <row r="138" spans="1:2" x14ac:dyDescent="0.55000000000000004">
      <c r="A138" s="2">
        <v>41851</v>
      </c>
      <c r="B138">
        <v>102.155</v>
      </c>
    </row>
    <row r="139" spans="1:2" x14ac:dyDescent="0.55000000000000004">
      <c r="A139" s="2">
        <v>41880</v>
      </c>
      <c r="B139">
        <v>96.911000000000001</v>
      </c>
    </row>
    <row r="140" spans="1:2" x14ac:dyDescent="0.55000000000000004">
      <c r="A140" s="2">
        <v>41912</v>
      </c>
      <c r="B140">
        <v>105.955</v>
      </c>
    </row>
    <row r="141" spans="1:2" x14ac:dyDescent="0.55000000000000004">
      <c r="A141" s="2">
        <v>41943</v>
      </c>
      <c r="B141">
        <v>128.482</v>
      </c>
    </row>
    <row r="142" spans="1:2" x14ac:dyDescent="0.55000000000000004">
      <c r="A142" s="2">
        <v>41971</v>
      </c>
      <c r="B142">
        <v>129.327</v>
      </c>
    </row>
    <row r="143" spans="1:2" x14ac:dyDescent="0.55000000000000004">
      <c r="A143" s="2">
        <v>42004</v>
      </c>
      <c r="B143">
        <v>136.929</v>
      </c>
    </row>
    <row r="144" spans="1:2" x14ac:dyDescent="0.55000000000000004">
      <c r="A144" s="2">
        <v>42034</v>
      </c>
      <c r="B144">
        <v>110.03700000000001</v>
      </c>
    </row>
    <row r="145" spans="1:2" x14ac:dyDescent="0.55000000000000004">
      <c r="A145" s="2">
        <v>42062</v>
      </c>
      <c r="B145">
        <v>110.33</v>
      </c>
    </row>
    <row r="146" spans="1:2" x14ac:dyDescent="0.55000000000000004">
      <c r="A146" s="2">
        <v>42094</v>
      </c>
      <c r="B146">
        <v>108.206</v>
      </c>
    </row>
    <row r="147" spans="1:2" x14ac:dyDescent="0.55000000000000004">
      <c r="A147" s="2">
        <v>42124</v>
      </c>
      <c r="B147">
        <v>123.31699999999999</v>
      </c>
    </row>
    <row r="148" spans="1:2" x14ac:dyDescent="0.55000000000000004">
      <c r="A148" s="2">
        <v>42153</v>
      </c>
      <c r="B148">
        <v>112.40600000000001</v>
      </c>
    </row>
    <row r="149" spans="1:2" x14ac:dyDescent="0.55000000000000004">
      <c r="A149" s="2">
        <v>42185</v>
      </c>
      <c r="B149">
        <v>136.30799999999999</v>
      </c>
    </row>
    <row r="150" spans="1:2" x14ac:dyDescent="0.55000000000000004">
      <c r="A150" s="2">
        <v>42216</v>
      </c>
      <c r="B150">
        <v>115.58</v>
      </c>
    </row>
    <row r="151" spans="1:2" x14ac:dyDescent="0.55000000000000004">
      <c r="A151" s="2">
        <v>42247</v>
      </c>
      <c r="B151">
        <v>114.877</v>
      </c>
    </row>
    <row r="152" spans="1:2" x14ac:dyDescent="0.55000000000000004">
      <c r="A152" s="2">
        <v>42277</v>
      </c>
      <c r="B152">
        <v>121.622</v>
      </c>
    </row>
    <row r="153" spans="1:2" x14ac:dyDescent="0.55000000000000004">
      <c r="A153" s="2">
        <v>42307</v>
      </c>
      <c r="B153">
        <v>102.574</v>
      </c>
    </row>
    <row r="154" spans="1:2" x14ac:dyDescent="0.55000000000000004">
      <c r="A154" s="2">
        <v>42338</v>
      </c>
      <c r="B154">
        <v>94.234999999999999</v>
      </c>
    </row>
    <row r="155" spans="1:2" x14ac:dyDescent="0.55000000000000004">
      <c r="A155" s="2">
        <v>42369</v>
      </c>
      <c r="B155">
        <v>97.23</v>
      </c>
    </row>
    <row r="156" spans="1:2" x14ac:dyDescent="0.55000000000000004">
      <c r="A156" s="2">
        <v>42398</v>
      </c>
      <c r="B156">
        <v>114.142</v>
      </c>
    </row>
    <row r="157" spans="1:2" x14ac:dyDescent="0.55000000000000004">
      <c r="A157" s="2">
        <v>42429</v>
      </c>
      <c r="B157">
        <v>142.113</v>
      </c>
    </row>
    <row r="158" spans="1:2" x14ac:dyDescent="0.55000000000000004">
      <c r="A158" s="2">
        <v>42460</v>
      </c>
      <c r="B158">
        <v>126.70399999999999</v>
      </c>
    </row>
    <row r="159" spans="1:2" x14ac:dyDescent="0.55000000000000004">
      <c r="A159" s="2">
        <v>42489</v>
      </c>
      <c r="B159">
        <v>118.539</v>
      </c>
    </row>
    <row r="160" spans="1:2" x14ac:dyDescent="0.55000000000000004">
      <c r="A160" s="2">
        <v>42521</v>
      </c>
      <c r="B160">
        <v>127.202</v>
      </c>
    </row>
    <row r="161" spans="1:2" x14ac:dyDescent="0.55000000000000004">
      <c r="A161" s="2">
        <v>42551</v>
      </c>
      <c r="B161">
        <v>152.054</v>
      </c>
    </row>
    <row r="162" spans="1:2" x14ac:dyDescent="0.55000000000000004">
      <c r="A162" s="2">
        <v>42580</v>
      </c>
      <c r="B162">
        <v>133.83099999999999</v>
      </c>
    </row>
    <row r="163" spans="1:2" x14ac:dyDescent="0.55000000000000004">
      <c r="A163" s="2">
        <v>42613</v>
      </c>
      <c r="B163">
        <v>136.161</v>
      </c>
    </row>
    <row r="164" spans="1:2" x14ac:dyDescent="0.55000000000000004">
      <c r="A164" s="2">
        <v>42643</v>
      </c>
      <c r="B164">
        <v>150.816</v>
      </c>
    </row>
    <row r="165" spans="1:2" x14ac:dyDescent="0.55000000000000004">
      <c r="A165" s="2">
        <v>42674</v>
      </c>
      <c r="B165">
        <v>143.41499999999999</v>
      </c>
    </row>
    <row r="166" spans="1:2" x14ac:dyDescent="0.55000000000000004">
      <c r="A166" s="2">
        <v>42704</v>
      </c>
      <c r="B166">
        <v>172.904</v>
      </c>
    </row>
    <row r="167" spans="1:2" x14ac:dyDescent="0.55000000000000004">
      <c r="A167" s="2">
        <v>42734</v>
      </c>
      <c r="B167">
        <v>157.21700000000001</v>
      </c>
    </row>
    <row r="168" spans="1:2" x14ac:dyDescent="0.55000000000000004">
      <c r="A168" s="2">
        <v>42766</v>
      </c>
      <c r="B168">
        <v>168.40199999999999</v>
      </c>
    </row>
    <row r="169" spans="1:2" x14ac:dyDescent="0.55000000000000004">
      <c r="A169" s="2">
        <v>42794</v>
      </c>
      <c r="B169">
        <v>187.41900000000001</v>
      </c>
    </row>
    <row r="170" spans="1:2" x14ac:dyDescent="0.55000000000000004">
      <c r="A170" s="2">
        <v>42825</v>
      </c>
      <c r="B170">
        <v>170.08699999999999</v>
      </c>
    </row>
    <row r="171" spans="1:2" x14ac:dyDescent="0.55000000000000004">
      <c r="A171" s="2">
        <v>42853</v>
      </c>
      <c r="B171">
        <v>168.12299999999999</v>
      </c>
    </row>
    <row r="172" spans="1:2" x14ac:dyDescent="0.55000000000000004">
      <c r="A172" s="2">
        <v>42886</v>
      </c>
      <c r="B172">
        <v>169.227</v>
      </c>
    </row>
    <row r="173" spans="1:2" x14ac:dyDescent="0.55000000000000004">
      <c r="A173" s="2">
        <v>42916</v>
      </c>
      <c r="B173">
        <v>145.61600000000001</v>
      </c>
    </row>
    <row r="174" spans="1:2" x14ac:dyDescent="0.55000000000000004">
      <c r="A174" s="2">
        <v>42947</v>
      </c>
      <c r="B174">
        <v>133.62</v>
      </c>
    </row>
    <row r="175" spans="1:2" x14ac:dyDescent="0.55000000000000004">
      <c r="A175" s="2">
        <v>42978</v>
      </c>
      <c r="B175">
        <v>145.18600000000001</v>
      </c>
    </row>
    <row r="176" spans="1:2" x14ac:dyDescent="0.55000000000000004">
      <c r="A176" s="2">
        <v>43007</v>
      </c>
      <c r="B176">
        <v>138.29</v>
      </c>
    </row>
    <row r="177" spans="1:2" x14ac:dyDescent="0.55000000000000004">
      <c r="A177" s="2">
        <v>43039</v>
      </c>
      <c r="B177">
        <v>124.57899999999999</v>
      </c>
    </row>
    <row r="178" spans="1:2" x14ac:dyDescent="0.55000000000000004">
      <c r="A178" s="2">
        <v>43069</v>
      </c>
      <c r="B178">
        <v>114.67700000000001</v>
      </c>
    </row>
    <row r="179" spans="1:2" x14ac:dyDescent="0.55000000000000004">
      <c r="A179" s="2">
        <v>43098</v>
      </c>
      <c r="B179">
        <v>117.369</v>
      </c>
    </row>
    <row r="180" spans="1:2" x14ac:dyDescent="0.55000000000000004">
      <c r="A180" s="2">
        <v>43131</v>
      </c>
      <c r="B180">
        <v>96.622</v>
      </c>
    </row>
    <row r="181" spans="1:2" x14ac:dyDescent="0.55000000000000004">
      <c r="A181" s="2">
        <v>43159</v>
      </c>
      <c r="B181">
        <v>98.992000000000004</v>
      </c>
    </row>
    <row r="182" spans="1:2" x14ac:dyDescent="0.55000000000000004">
      <c r="A182" s="2">
        <v>43189</v>
      </c>
      <c r="B182">
        <v>102.31100000000001</v>
      </c>
    </row>
    <row r="183" spans="1:2" x14ac:dyDescent="0.55000000000000004">
      <c r="A183" s="2">
        <v>43220</v>
      </c>
      <c r="B183">
        <v>86.004000000000005</v>
      </c>
    </row>
    <row r="184" spans="1:2" x14ac:dyDescent="0.55000000000000004">
      <c r="A184" s="2">
        <v>43251</v>
      </c>
      <c r="B184">
        <v>249.93799999999999</v>
      </c>
    </row>
    <row r="185" spans="1:2" x14ac:dyDescent="0.55000000000000004">
      <c r="A185" s="2">
        <v>43280</v>
      </c>
      <c r="B185">
        <v>228.995</v>
      </c>
    </row>
    <row r="186" spans="1:2" x14ac:dyDescent="0.55000000000000004">
      <c r="A186" s="2">
        <v>43312</v>
      </c>
      <c r="B186">
        <v>212.49600000000001</v>
      </c>
    </row>
    <row r="187" spans="1:2" x14ac:dyDescent="0.55000000000000004">
      <c r="A187" s="2">
        <v>43343</v>
      </c>
      <c r="B187">
        <v>253.42400000000001</v>
      </c>
    </row>
    <row r="188" spans="1:2" x14ac:dyDescent="0.55000000000000004">
      <c r="A188" s="2">
        <v>43371</v>
      </c>
      <c r="B188">
        <v>221.21899999999999</v>
      </c>
    </row>
    <row r="189" spans="1:2" x14ac:dyDescent="0.55000000000000004">
      <c r="A189" s="2">
        <v>43677</v>
      </c>
      <c r="B189">
        <v>164.58799999999999</v>
      </c>
    </row>
    <row r="190" spans="1:2" x14ac:dyDescent="0.55000000000000004">
      <c r="A190" s="2">
        <v>43707</v>
      </c>
      <c r="B190">
        <v>165.685</v>
      </c>
    </row>
    <row r="191" spans="1:2" x14ac:dyDescent="0.55000000000000004">
      <c r="A191" s="2">
        <v>43738</v>
      </c>
      <c r="B191">
        <v>131.16999999999999</v>
      </c>
    </row>
    <row r="192" spans="1:2" x14ac:dyDescent="0.55000000000000004">
      <c r="A192" s="2">
        <v>43769</v>
      </c>
      <c r="B192">
        <v>115.078</v>
      </c>
    </row>
    <row r="193" spans="1:2" x14ac:dyDescent="0.55000000000000004">
      <c r="A193" s="2">
        <v>43798</v>
      </c>
      <c r="B193">
        <v>135.59299999999999</v>
      </c>
    </row>
    <row r="194" spans="1:2" x14ac:dyDescent="0.55000000000000004">
      <c r="A194" s="2">
        <v>43830</v>
      </c>
      <c r="B194">
        <v>123.14100000000001</v>
      </c>
    </row>
    <row r="195" spans="1:2" x14ac:dyDescent="0.55000000000000004">
      <c r="A195" s="2">
        <v>43861</v>
      </c>
      <c r="B195">
        <v>107.22199999999999</v>
      </c>
    </row>
    <row r="196" spans="1:2" x14ac:dyDescent="0.55000000000000004">
      <c r="A196" s="2">
        <v>43889</v>
      </c>
      <c r="B196">
        <v>151.39099999999999</v>
      </c>
    </row>
    <row r="197" spans="1:2" x14ac:dyDescent="0.55000000000000004">
      <c r="A197" s="2">
        <v>43921</v>
      </c>
      <c r="B197">
        <v>176.858</v>
      </c>
    </row>
    <row r="198" spans="1:2" x14ac:dyDescent="0.55000000000000004">
      <c r="A198" s="2">
        <v>43951</v>
      </c>
      <c r="B198">
        <v>218.142</v>
      </c>
    </row>
    <row r="199" spans="1:2" x14ac:dyDescent="0.55000000000000004">
      <c r="A199" s="2">
        <v>43980</v>
      </c>
      <c r="B199">
        <v>197.834</v>
      </c>
    </row>
    <row r="200" spans="1:2" x14ac:dyDescent="0.55000000000000004">
      <c r="A200" s="2">
        <v>44012</v>
      </c>
      <c r="B200">
        <v>167.9</v>
      </c>
    </row>
    <row r="201" spans="1:2" x14ac:dyDescent="0.55000000000000004">
      <c r="A201" s="2">
        <v>44043</v>
      </c>
      <c r="B201">
        <v>150.53700000000001</v>
      </c>
    </row>
    <row r="202" spans="1:2" x14ac:dyDescent="0.55000000000000004">
      <c r="A202" s="2">
        <v>44057</v>
      </c>
      <c r="B202">
        <v>143.197</v>
      </c>
    </row>
  </sheetData>
  <autoFilter ref="A1:B203" xr:uid="{00000000-0009-0000-0000-000002000000}">
    <sortState xmlns:xlrd2="http://schemas.microsoft.com/office/spreadsheetml/2017/richdata2" ref="A2:B203">
      <sortCondition ref="A1:A203"/>
    </sortState>
  </autoFilter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262"/>
  <sheetViews>
    <sheetView tabSelected="1" topLeftCell="Q1" workbookViewId="0">
      <selection activeCell="X10" sqref="X10"/>
    </sheetView>
  </sheetViews>
  <sheetFormatPr defaultRowHeight="18" x14ac:dyDescent="0.55000000000000004"/>
  <cols>
    <col min="1" max="1" width="19.58203125" customWidth="1"/>
    <col min="22" max="23" width="10" bestFit="1" customWidth="1"/>
  </cols>
  <sheetData>
    <row r="1" spans="1:32" x14ac:dyDescent="0.55000000000000004">
      <c r="A1" t="s">
        <v>156</v>
      </c>
      <c r="B1" t="s">
        <v>157</v>
      </c>
      <c r="S1" t="s">
        <v>159</v>
      </c>
      <c r="T1" t="s">
        <v>160</v>
      </c>
      <c r="U1" t="s">
        <v>161</v>
      </c>
      <c r="X1" t="s">
        <v>163</v>
      </c>
      <c r="Y1" t="s">
        <v>164</v>
      </c>
      <c r="Z1" t="s">
        <v>165</v>
      </c>
      <c r="AA1" t="s">
        <v>167</v>
      </c>
      <c r="AB1" t="s">
        <v>253</v>
      </c>
      <c r="AE1" t="s">
        <v>255</v>
      </c>
      <c r="AF1" t="s">
        <v>254</v>
      </c>
    </row>
    <row r="2" spans="1:32" x14ac:dyDescent="0.55000000000000004">
      <c r="A2" s="2">
        <v>37652</v>
      </c>
      <c r="B2">
        <v>19.5</v>
      </c>
      <c r="R2">
        <v>2002</v>
      </c>
      <c r="S2" t="s">
        <v>162</v>
      </c>
      <c r="T2">
        <v>0.569755847411755</v>
      </c>
      <c r="U2" t="s">
        <v>162</v>
      </c>
      <c r="V2" s="2"/>
      <c r="X2">
        <f t="shared" ref="X2:X33" si="0">B2</f>
        <v>19.5</v>
      </c>
      <c r="Y2" s="3" t="s">
        <v>166</v>
      </c>
      <c r="Z2">
        <f>AF2</f>
        <v>97.701105021341107</v>
      </c>
      <c r="AA2" s="5">
        <v>101.4</v>
      </c>
      <c r="AB2" s="5">
        <f>NetDebt!G18</f>
        <v>327368.05985214241</v>
      </c>
      <c r="AC2">
        <v>200301</v>
      </c>
      <c r="AE2">
        <v>97.4</v>
      </c>
      <c r="AF2">
        <v>97.701105021341107</v>
      </c>
    </row>
    <row r="3" spans="1:32" x14ac:dyDescent="0.55000000000000004">
      <c r="A3" s="2">
        <v>37680</v>
      </c>
      <c r="B3">
        <v>21.25</v>
      </c>
      <c r="R3">
        <v>2003</v>
      </c>
      <c r="S3">
        <f>AVERAGE(INDEX(B$2:B$167,12*ROW(R3)-35):INDEX(B$2:B$167,12*ROW(R3)-24))</f>
        <v>15.552083333333334</v>
      </c>
      <c r="T3">
        <v>0.66001280654405103</v>
      </c>
      <c r="U3">
        <f>Italy!S3</f>
        <v>9.3177500000000002</v>
      </c>
      <c r="V3" s="2"/>
      <c r="X3">
        <f t="shared" si="0"/>
        <v>21.25</v>
      </c>
      <c r="Y3" s="3" t="s">
        <v>166</v>
      </c>
      <c r="Z3">
        <f t="shared" ref="Z3:Z66" si="1">AF3</f>
        <v>97.804146785460603</v>
      </c>
      <c r="AA3" s="5">
        <v>101</v>
      </c>
      <c r="AB3" s="5">
        <f>NetDebt!G19</f>
        <v>329628.95929877093</v>
      </c>
      <c r="AC3">
        <v>200302</v>
      </c>
      <c r="AE3">
        <v>97.3</v>
      </c>
      <c r="AF3">
        <v>97.804146785460603</v>
      </c>
    </row>
    <row r="4" spans="1:32" x14ac:dyDescent="0.55000000000000004">
      <c r="A4" s="2">
        <v>37711</v>
      </c>
      <c r="B4">
        <v>21.5</v>
      </c>
      <c r="R4">
        <v>2004</v>
      </c>
      <c r="S4">
        <f>AVERAGE(INDEX(B$2:B$167,12*ROW(R4)-35):INDEX(B$2:B$167,12*ROW(R4)-24))</f>
        <v>6.8885833333333339</v>
      </c>
      <c r="T4">
        <v>0.71244528771497595</v>
      </c>
      <c r="U4">
        <f>Italy!S4</f>
        <v>8.1805000000000003</v>
      </c>
      <c r="V4" s="2"/>
      <c r="W4" s="2"/>
      <c r="X4">
        <f t="shared" si="0"/>
        <v>21.5</v>
      </c>
      <c r="Y4" s="1">
        <f>Italy!B2</f>
        <v>13.75</v>
      </c>
      <c r="Z4">
        <f t="shared" si="1"/>
        <v>97.826941926272696</v>
      </c>
      <c r="AA4" s="5">
        <v>101.6</v>
      </c>
      <c r="AB4" s="5">
        <f>NetDebt!G20</f>
        <v>331889.85874539946</v>
      </c>
      <c r="AC4">
        <v>200303</v>
      </c>
      <c r="AE4">
        <v>97.6</v>
      </c>
      <c r="AF4">
        <v>97.826941926272696</v>
      </c>
    </row>
    <row r="5" spans="1:32" x14ac:dyDescent="0.55000000000000004">
      <c r="A5" s="2">
        <v>37741</v>
      </c>
      <c r="B5">
        <v>16.75</v>
      </c>
      <c r="R5">
        <v>2005</v>
      </c>
      <c r="S5">
        <f>AVERAGE(INDEX(B$2:B$167,12*ROW(R5)-35):INDEX(B$2:B$167,12*ROW(R5)-24))</f>
        <v>5.8738333333333337</v>
      </c>
      <c r="T5">
        <v>0.74668341761594503</v>
      </c>
      <c r="U5">
        <f>Italy!S5</f>
        <v>10.222250000000001</v>
      </c>
      <c r="V5" s="2"/>
      <c r="W5" s="2"/>
      <c r="X5">
        <f t="shared" si="0"/>
        <v>16.75</v>
      </c>
      <c r="Y5" s="1">
        <f>Italy!B3</f>
        <v>10.5</v>
      </c>
      <c r="Z5">
        <f t="shared" si="1"/>
        <v>97.888530545687402</v>
      </c>
      <c r="AA5" s="5">
        <v>100.3</v>
      </c>
      <c r="AB5" s="5">
        <f>NetDebt!G21</f>
        <v>333784.26458912028</v>
      </c>
      <c r="AC5">
        <v>200304</v>
      </c>
      <c r="AE5">
        <v>97.9</v>
      </c>
      <c r="AF5">
        <v>97.888530545687402</v>
      </c>
    </row>
    <row r="6" spans="1:32" x14ac:dyDescent="0.55000000000000004">
      <c r="A6" s="2">
        <v>37771</v>
      </c>
      <c r="B6">
        <v>16</v>
      </c>
      <c r="R6">
        <v>2006</v>
      </c>
      <c r="S6">
        <f>AVERAGE(INDEX(B$2:B$167,12*ROW(R6)-35):INDEX(B$2:B$167,12*ROW(R6)-24))</f>
        <v>3.6684999999999999</v>
      </c>
      <c r="T6">
        <v>0.72916945301468405</v>
      </c>
      <c r="U6">
        <f>Italy!S6</f>
        <v>10.027749999999999</v>
      </c>
      <c r="V6" s="2"/>
      <c r="W6" s="2"/>
      <c r="X6">
        <f t="shared" si="0"/>
        <v>16</v>
      </c>
      <c r="Y6" s="1">
        <f>Italy!B4</f>
        <v>9.75</v>
      </c>
      <c r="Z6">
        <f t="shared" si="1"/>
        <v>97.882909747644803</v>
      </c>
      <c r="AA6" s="5">
        <v>101.7</v>
      </c>
      <c r="AB6" s="5">
        <f>NetDebt!G22</f>
        <v>335678.67043284111</v>
      </c>
      <c r="AC6">
        <v>200305</v>
      </c>
      <c r="AE6">
        <v>98</v>
      </c>
      <c r="AF6">
        <v>97.882909747644803</v>
      </c>
    </row>
    <row r="7" spans="1:32" x14ac:dyDescent="0.55000000000000004">
      <c r="A7" s="2">
        <v>37802</v>
      </c>
      <c r="B7">
        <v>19.332999999999998</v>
      </c>
      <c r="R7">
        <v>2007</v>
      </c>
      <c r="S7">
        <f>AVERAGE(INDEX(B$2:B$167,12*ROW(R7)-35):INDEX(B$2:B$167,12*ROW(R7)-24))</f>
        <v>3.339083333333333</v>
      </c>
      <c r="T7">
        <v>0.71321461046990497</v>
      </c>
      <c r="U7">
        <f>Italy!S7</f>
        <v>14.240666666666664</v>
      </c>
      <c r="V7" s="2"/>
      <c r="W7" s="2"/>
      <c r="X7">
        <f t="shared" si="0"/>
        <v>19.332999999999998</v>
      </c>
      <c r="Y7" s="1">
        <f>Italy!B5</f>
        <v>9.5</v>
      </c>
      <c r="Z7">
        <f t="shared" si="1"/>
        <v>97.841939002448996</v>
      </c>
      <c r="AA7" s="5">
        <v>100.9</v>
      </c>
      <c r="AB7" s="5">
        <f>NetDebt!G23</f>
        <v>337573.076276562</v>
      </c>
      <c r="AC7">
        <v>200306</v>
      </c>
      <c r="AE7">
        <v>97.9</v>
      </c>
      <c r="AF7">
        <v>97.841939002448996</v>
      </c>
    </row>
    <row r="8" spans="1:32" x14ac:dyDescent="0.55000000000000004">
      <c r="A8" s="2">
        <v>37833</v>
      </c>
      <c r="B8">
        <v>17.667000000000002</v>
      </c>
      <c r="R8">
        <v>2008</v>
      </c>
      <c r="S8">
        <f>AVERAGE(INDEX(B$2:B$167,12*ROW(R8)-35):INDEX(B$2:B$167,12*ROW(R8)-24))</f>
        <v>23.847166666666666</v>
      </c>
      <c r="T8">
        <v>0.71400418515964803</v>
      </c>
      <c r="U8">
        <f>Italy!S8</f>
        <v>85.192000000000007</v>
      </c>
      <c r="V8" s="2"/>
      <c r="W8" s="2"/>
      <c r="X8">
        <f t="shared" si="0"/>
        <v>17.667000000000002</v>
      </c>
      <c r="Y8" s="1">
        <f>Italy!B6</f>
        <v>10.5</v>
      </c>
      <c r="Z8">
        <f t="shared" si="1"/>
        <v>97.902347307766505</v>
      </c>
      <c r="AA8" s="5">
        <v>101.6</v>
      </c>
      <c r="AB8" s="5">
        <f>NetDebt!G24</f>
        <v>339467.48212028283</v>
      </c>
      <c r="AC8">
        <v>200307</v>
      </c>
      <c r="AE8">
        <v>97.9</v>
      </c>
      <c r="AF8">
        <v>97.902347307766505</v>
      </c>
    </row>
    <row r="9" spans="1:32" x14ac:dyDescent="0.55000000000000004">
      <c r="A9" s="2">
        <v>37862</v>
      </c>
      <c r="B9">
        <v>14.5</v>
      </c>
      <c r="R9">
        <v>2009</v>
      </c>
      <c r="S9">
        <f>AVERAGE(INDEX(B$2:B$167,12*ROW(R9)-35):INDEX(B$2:B$167,12*ROW(R9)-24))</f>
        <v>59.110333333333323</v>
      </c>
      <c r="T9">
        <v>0.862858369739956</v>
      </c>
      <c r="U9">
        <f>Italy!S9</f>
        <v>97.716833333333341</v>
      </c>
      <c r="V9" s="2"/>
      <c r="W9" s="2"/>
      <c r="X9">
        <f t="shared" si="0"/>
        <v>14.5</v>
      </c>
      <c r="Y9" s="1">
        <f>Italy!B7</f>
        <v>10</v>
      </c>
      <c r="Z9">
        <f t="shared" si="1"/>
        <v>97.877623217306507</v>
      </c>
      <c r="AA9" s="5">
        <v>100.3</v>
      </c>
      <c r="AB9" s="5">
        <f>NetDebt!G25</f>
        <v>341361.88796400366</v>
      </c>
      <c r="AC9">
        <v>200308</v>
      </c>
      <c r="AE9">
        <v>98</v>
      </c>
      <c r="AF9">
        <v>97.877623217306507</v>
      </c>
    </row>
    <row r="10" spans="1:32" x14ac:dyDescent="0.55000000000000004">
      <c r="A10" s="2">
        <v>37894</v>
      </c>
      <c r="B10">
        <v>10.125</v>
      </c>
      <c r="R10">
        <v>2010</v>
      </c>
      <c r="S10">
        <f>AVERAGE(INDEX(B$2:B$167,12*ROW(R10)-35):INDEX(B$2:B$167,12*ROW(R10)-24))</f>
        <v>73.01033333333335</v>
      </c>
      <c r="T10">
        <v>0.99298898265784996</v>
      </c>
      <c r="U10">
        <f>Italy!S10</f>
        <v>187.44783333333331</v>
      </c>
      <c r="V10" s="2"/>
      <c r="W10" s="2"/>
      <c r="X10">
        <f t="shared" si="0"/>
        <v>10.125</v>
      </c>
      <c r="Y10" s="1">
        <f>Italy!B8</f>
        <v>8</v>
      </c>
      <c r="Z10">
        <f t="shared" si="1"/>
        <v>97.743049240259296</v>
      </c>
      <c r="AA10" s="5">
        <v>103.2</v>
      </c>
      <c r="AB10" s="5">
        <f>NetDebt!G26</f>
        <v>343256.29380772455</v>
      </c>
      <c r="AC10">
        <v>200309</v>
      </c>
      <c r="AE10">
        <v>98</v>
      </c>
      <c r="AF10">
        <v>97.743049240259296</v>
      </c>
    </row>
    <row r="11" spans="1:32" x14ac:dyDescent="0.55000000000000004">
      <c r="A11" s="2">
        <v>37925</v>
      </c>
      <c r="B11">
        <v>10.333</v>
      </c>
      <c r="R11">
        <v>2011</v>
      </c>
      <c r="S11">
        <f>AVERAGE(INDEX(B$2:B$167,12*ROW(R11)-35):INDEX(B$2:B$167,12*ROW(R11)-24))</f>
        <v>103.03508333333332</v>
      </c>
      <c r="T11">
        <v>1.07974673930857</v>
      </c>
      <c r="U11">
        <f>Italy!S11</f>
        <v>333.83216666666675</v>
      </c>
      <c r="V11" s="2"/>
      <c r="W11" s="2"/>
      <c r="X11">
        <f t="shared" si="0"/>
        <v>10.333</v>
      </c>
      <c r="Y11" s="1">
        <f>Italy!B9</f>
        <v>7.75</v>
      </c>
      <c r="Z11">
        <f t="shared" si="1"/>
        <v>97.780056863095396</v>
      </c>
      <c r="AA11" s="5">
        <v>105</v>
      </c>
      <c r="AB11" s="5">
        <f>NetDebt!G27</f>
        <v>345150.69965144532</v>
      </c>
      <c r="AC11">
        <v>200310</v>
      </c>
      <c r="AE11">
        <v>98.1</v>
      </c>
      <c r="AF11">
        <v>97.780056863095396</v>
      </c>
    </row>
    <row r="12" spans="1:32" x14ac:dyDescent="0.55000000000000004">
      <c r="A12" s="2">
        <v>37953</v>
      </c>
      <c r="B12">
        <v>10.5</v>
      </c>
      <c r="R12">
        <v>2012</v>
      </c>
      <c r="S12">
        <f>AVERAGE(INDEX(B$2:B$167,12*ROW(R12)-35):INDEX(B$2:B$167,12*ROW(R12)-24))</f>
        <v>94.114000000000019</v>
      </c>
      <c r="T12">
        <v>1.19940277781169</v>
      </c>
      <c r="U12">
        <f>Italy!S12</f>
        <v>377.07841666666667</v>
      </c>
      <c r="V12" s="2"/>
      <c r="W12" s="2"/>
      <c r="X12">
        <f t="shared" si="0"/>
        <v>10.5</v>
      </c>
      <c r="Y12" s="1">
        <f>Italy!B10</f>
        <v>7.25</v>
      </c>
      <c r="Z12">
        <f t="shared" si="1"/>
        <v>97.831056205902598</v>
      </c>
      <c r="AA12" s="5">
        <v>104.7</v>
      </c>
      <c r="AB12" s="5">
        <f>NetDebt!G28</f>
        <v>347045.10549516621</v>
      </c>
      <c r="AC12">
        <v>200311</v>
      </c>
      <c r="AE12">
        <v>97.9</v>
      </c>
      <c r="AF12">
        <v>97.831056205902598</v>
      </c>
    </row>
    <row r="13" spans="1:32" x14ac:dyDescent="0.55000000000000004">
      <c r="A13" s="2">
        <v>37986</v>
      </c>
      <c r="B13">
        <v>9.1669999999999998</v>
      </c>
      <c r="R13">
        <v>2013</v>
      </c>
      <c r="S13">
        <f>AVERAGE(INDEX(B$2:B$167,12*ROW(R13)-35):INDEX(B$2:B$167,12*ROW(R13)-24))</f>
        <v>65.051833333333335</v>
      </c>
      <c r="T13">
        <v>1.2333927526244199</v>
      </c>
      <c r="U13">
        <f>Italy!S13</f>
        <v>227.22666666666672</v>
      </c>
      <c r="V13" s="2"/>
      <c r="W13" s="2"/>
      <c r="X13">
        <f t="shared" si="0"/>
        <v>9.1669999999999998</v>
      </c>
      <c r="Y13" s="1">
        <f>Italy!B11</f>
        <v>7.25</v>
      </c>
      <c r="Z13">
        <f t="shared" si="1"/>
        <v>97.914067447832394</v>
      </c>
      <c r="AA13" s="5">
        <v>104.6</v>
      </c>
      <c r="AB13" s="5">
        <f>NetDebt!G29</f>
        <v>348939.51133888704</v>
      </c>
      <c r="AC13">
        <v>200312</v>
      </c>
      <c r="AE13">
        <v>98</v>
      </c>
      <c r="AF13">
        <v>97.914067447832394</v>
      </c>
    </row>
    <row r="14" spans="1:32" x14ac:dyDescent="0.55000000000000004">
      <c r="A14" s="2">
        <v>38016</v>
      </c>
      <c r="B14">
        <v>8.5</v>
      </c>
      <c r="R14">
        <v>2014</v>
      </c>
      <c r="S14">
        <f>AVERAGE(INDEX(B$2:B$167,12*ROW(R14)-35):INDEX(B$2:B$167,12*ROW(R14)-24))</f>
        <v>46.414666666666669</v>
      </c>
      <c r="T14">
        <v>1.19541452236844</v>
      </c>
      <c r="U14">
        <f>Italy!S14</f>
        <v>114.03899999999999</v>
      </c>
      <c r="V14" s="2"/>
      <c r="W14" s="2"/>
      <c r="X14">
        <f t="shared" si="0"/>
        <v>8.5</v>
      </c>
      <c r="Y14" s="1">
        <f>Italy!B12</f>
        <v>8.5</v>
      </c>
      <c r="Z14">
        <f t="shared" si="1"/>
        <v>97.600842660839604</v>
      </c>
      <c r="AA14" s="5">
        <v>106.3</v>
      </c>
      <c r="AB14" s="5">
        <f>NetDebt!G30</f>
        <v>350833.91718260787</v>
      </c>
      <c r="AC14">
        <v>200401</v>
      </c>
      <c r="AE14">
        <v>97.3</v>
      </c>
      <c r="AF14">
        <v>97.600842660839604</v>
      </c>
    </row>
    <row r="15" spans="1:32" x14ac:dyDescent="0.55000000000000004">
      <c r="A15" s="2">
        <v>38044</v>
      </c>
      <c r="B15">
        <v>9.4380000000000006</v>
      </c>
      <c r="R15">
        <v>2015</v>
      </c>
      <c r="S15">
        <f>AVERAGE(INDEX(B$2:B$167,12*ROW(R15)-35):INDEX(B$2:B$167,12*ROW(R15)-24))</f>
        <v>42.582333333333331</v>
      </c>
      <c r="T15">
        <v>1.2037365045263799</v>
      </c>
      <c r="U15">
        <f>Italy!S15</f>
        <v>115.21749999999999</v>
      </c>
      <c r="V15" s="2"/>
      <c r="W15" s="2"/>
      <c r="X15">
        <f t="shared" si="0"/>
        <v>9.4380000000000006</v>
      </c>
      <c r="Y15" s="1">
        <f>Italy!B13</f>
        <v>9.0630000000000006</v>
      </c>
      <c r="Z15">
        <f t="shared" si="1"/>
        <v>97.81162141131</v>
      </c>
      <c r="AA15" s="5">
        <v>106.1</v>
      </c>
      <c r="AB15" s="5">
        <f>NetDebt!G31</f>
        <v>352728.32302632876</v>
      </c>
      <c r="AC15">
        <v>200402</v>
      </c>
      <c r="AE15">
        <v>97.3</v>
      </c>
      <c r="AF15">
        <v>97.81162141131</v>
      </c>
    </row>
    <row r="16" spans="1:32" x14ac:dyDescent="0.55000000000000004">
      <c r="A16" s="2">
        <v>38077</v>
      </c>
      <c r="B16">
        <v>6.9580000000000002</v>
      </c>
      <c r="R16">
        <v>2016</v>
      </c>
      <c r="S16" s="3">
        <f>B158</f>
        <v>47.146999999999998</v>
      </c>
      <c r="T16">
        <v>1.20599909884781</v>
      </c>
      <c r="U16">
        <f>Italy!S16</f>
        <v>147.88866666666669</v>
      </c>
      <c r="V16" s="2"/>
      <c r="W16" s="2"/>
      <c r="X16">
        <f t="shared" si="0"/>
        <v>6.9580000000000002</v>
      </c>
      <c r="Y16" s="1">
        <f>Italy!B14</f>
        <v>8.5</v>
      </c>
      <c r="Z16">
        <f t="shared" si="1"/>
        <v>97.727825391822705</v>
      </c>
      <c r="AA16" s="5">
        <v>105.6</v>
      </c>
      <c r="AB16" s="5">
        <f>NetDebt!G32</f>
        <v>354622.72887004958</v>
      </c>
      <c r="AC16">
        <v>200403</v>
      </c>
      <c r="AE16">
        <v>97.5</v>
      </c>
      <c r="AF16">
        <v>97.727825391822705</v>
      </c>
    </row>
    <row r="17" spans="1:32" x14ac:dyDescent="0.55000000000000004">
      <c r="A17" s="2">
        <v>38107</v>
      </c>
      <c r="B17">
        <v>6.5</v>
      </c>
      <c r="R17">
        <v>2017</v>
      </c>
      <c r="S17" s="3">
        <f>B160</f>
        <v>25.166</v>
      </c>
      <c r="T17">
        <v>1.2582010927514</v>
      </c>
      <c r="U17">
        <f>Italy!S17</f>
        <v>135.19899999999998</v>
      </c>
      <c r="V17" s="2"/>
      <c r="W17" s="2"/>
      <c r="X17">
        <f t="shared" si="0"/>
        <v>6.5</v>
      </c>
      <c r="Y17" s="1">
        <f>Italy!B15</f>
        <v>8.5</v>
      </c>
      <c r="Z17">
        <f t="shared" si="1"/>
        <v>97.699769026915604</v>
      </c>
      <c r="AA17" s="5">
        <v>107.4</v>
      </c>
      <c r="AB17" s="5">
        <f>NetDebt!G33</f>
        <v>354417.59624478529</v>
      </c>
      <c r="AC17">
        <v>200404</v>
      </c>
      <c r="AE17">
        <v>97.7</v>
      </c>
      <c r="AF17">
        <v>97.699769026915604</v>
      </c>
    </row>
    <row r="18" spans="1:32" x14ac:dyDescent="0.55000000000000004">
      <c r="A18" s="2">
        <v>38138</v>
      </c>
      <c r="B18">
        <v>7.75</v>
      </c>
      <c r="Q18" t="s">
        <v>158</v>
      </c>
      <c r="R18">
        <v>2018</v>
      </c>
      <c r="S18" s="4">
        <f>(26.629+24.91)/2</f>
        <v>25.769500000000001</v>
      </c>
      <c r="T18">
        <v>1.22992964457955</v>
      </c>
      <c r="U18">
        <f>Italy!S18</f>
        <v>172.22233333333332</v>
      </c>
      <c r="V18" s="2"/>
      <c r="W18" s="2"/>
      <c r="X18">
        <f t="shared" si="0"/>
        <v>7.75</v>
      </c>
      <c r="Y18" s="1">
        <f>Italy!B16</f>
        <v>8.375</v>
      </c>
      <c r="Z18">
        <f t="shared" si="1"/>
        <v>97.583854462070605</v>
      </c>
      <c r="AA18" s="5">
        <v>107.4</v>
      </c>
      <c r="AB18" s="5">
        <f>NetDebt!G34</f>
        <v>354212.46361952095</v>
      </c>
      <c r="AC18">
        <v>200405</v>
      </c>
      <c r="AE18">
        <v>97.7</v>
      </c>
      <c r="AF18">
        <v>97.583854462070605</v>
      </c>
    </row>
    <row r="19" spans="1:32" x14ac:dyDescent="0.55000000000000004">
      <c r="A19" s="2">
        <v>38168</v>
      </c>
      <c r="B19">
        <v>6.8330000000000002</v>
      </c>
      <c r="R19">
        <v>2019</v>
      </c>
      <c r="S19" s="3">
        <f>AVERAGE(B161:B165)</f>
        <v>22.309799999999999</v>
      </c>
      <c r="T19">
        <v>1.2454391879697899</v>
      </c>
      <c r="U19">
        <f>Italy!S19</f>
        <v>139.20916666666665</v>
      </c>
      <c r="V19" s="2"/>
      <c r="W19" s="2"/>
      <c r="X19">
        <f t="shared" si="0"/>
        <v>6.8330000000000002</v>
      </c>
      <c r="Y19" s="1">
        <f>Italy!B17</f>
        <v>8.3330000000000002</v>
      </c>
      <c r="Z19">
        <f t="shared" si="1"/>
        <v>97.735462004536402</v>
      </c>
      <c r="AA19" s="5">
        <v>107.7</v>
      </c>
      <c r="AB19" s="5">
        <f>NetDebt!G35</f>
        <v>354007.3309942566</v>
      </c>
      <c r="AC19">
        <v>200406</v>
      </c>
      <c r="AE19">
        <v>97.8</v>
      </c>
      <c r="AF19">
        <v>97.735462004536402</v>
      </c>
    </row>
    <row r="20" spans="1:32" x14ac:dyDescent="0.55000000000000004">
      <c r="A20" s="2">
        <v>38198</v>
      </c>
      <c r="B20">
        <v>7.1669999999999998</v>
      </c>
      <c r="S20" t="s">
        <v>162</v>
      </c>
      <c r="T20">
        <v>1.2516557431219399</v>
      </c>
      <c r="U20" t="s">
        <v>162</v>
      </c>
      <c r="V20" s="2"/>
      <c r="W20" s="2"/>
      <c r="X20">
        <f t="shared" si="0"/>
        <v>7.1669999999999998</v>
      </c>
      <c r="Y20" s="1">
        <f>Italy!B18</f>
        <v>8.25</v>
      </c>
      <c r="Z20">
        <f t="shared" si="1"/>
        <v>97.699034892738197</v>
      </c>
      <c r="AA20" s="5">
        <v>109</v>
      </c>
      <c r="AB20" s="5">
        <f>NetDebt!G36</f>
        <v>353802.19836899237</v>
      </c>
      <c r="AC20">
        <v>200407</v>
      </c>
      <c r="AE20">
        <v>97.7</v>
      </c>
      <c r="AF20">
        <v>97.699034892738197</v>
      </c>
    </row>
    <row r="21" spans="1:32" x14ac:dyDescent="0.55000000000000004">
      <c r="A21" s="2">
        <v>38230</v>
      </c>
      <c r="B21">
        <v>6.5</v>
      </c>
      <c r="S21" t="s">
        <v>162</v>
      </c>
      <c r="T21">
        <v>1.2570250296064001</v>
      </c>
      <c r="U21" t="s">
        <v>162</v>
      </c>
      <c r="V21" s="2"/>
      <c r="W21" s="2"/>
      <c r="X21">
        <f t="shared" si="0"/>
        <v>6.5</v>
      </c>
      <c r="Y21" s="1">
        <f>Italy!B19</f>
        <v>8.3330000000000002</v>
      </c>
      <c r="Z21">
        <f t="shared" si="1"/>
        <v>97.666033881807195</v>
      </c>
      <c r="AA21" s="5">
        <v>107.8</v>
      </c>
      <c r="AB21" s="5">
        <f>NetDebt!G37</f>
        <v>353597.06574372808</v>
      </c>
      <c r="AC21">
        <v>200408</v>
      </c>
      <c r="AE21">
        <v>97.8</v>
      </c>
      <c r="AF21">
        <v>97.666033881807195</v>
      </c>
    </row>
    <row r="22" spans="1:32" x14ac:dyDescent="0.55000000000000004">
      <c r="A22" s="2">
        <v>38260</v>
      </c>
      <c r="B22">
        <v>5.7</v>
      </c>
      <c r="V22" s="2"/>
      <c r="W22" s="2"/>
      <c r="X22">
        <f t="shared" si="0"/>
        <v>5.7</v>
      </c>
      <c r="Y22" s="1">
        <f>Italy!B20</f>
        <v>7.875</v>
      </c>
      <c r="Z22">
        <f t="shared" si="1"/>
        <v>97.740098571366801</v>
      </c>
      <c r="AA22" s="5">
        <v>108</v>
      </c>
      <c r="AB22" s="5">
        <f>NetDebt!G38</f>
        <v>353391.93311846373</v>
      </c>
      <c r="AC22">
        <v>200409</v>
      </c>
      <c r="AE22">
        <v>98</v>
      </c>
      <c r="AF22">
        <v>97.740098571366801</v>
      </c>
    </row>
    <row r="23" spans="1:32" x14ac:dyDescent="0.55000000000000004">
      <c r="A23" s="2">
        <v>38289</v>
      </c>
      <c r="B23">
        <v>5.75</v>
      </c>
      <c r="V23" s="2"/>
      <c r="W23" s="2"/>
      <c r="X23">
        <f t="shared" si="0"/>
        <v>5.75</v>
      </c>
      <c r="Y23" s="1">
        <f>Italy!B21</f>
        <v>8.25</v>
      </c>
      <c r="Z23">
        <f t="shared" si="1"/>
        <v>97.682593391184398</v>
      </c>
      <c r="AA23" s="5">
        <v>106.4</v>
      </c>
      <c r="AB23" s="5">
        <f>NetDebt!G39</f>
        <v>353186.80049319938</v>
      </c>
      <c r="AC23">
        <v>200410</v>
      </c>
      <c r="AE23">
        <v>98</v>
      </c>
      <c r="AF23">
        <v>97.682593391184398</v>
      </c>
    </row>
    <row r="24" spans="1:32" x14ac:dyDescent="0.55000000000000004">
      <c r="A24" s="2">
        <v>38321</v>
      </c>
      <c r="B24">
        <v>5.9169999999999998</v>
      </c>
      <c r="V24" s="2"/>
      <c r="W24" s="2"/>
      <c r="X24">
        <f t="shared" si="0"/>
        <v>5.9169999999999998</v>
      </c>
      <c r="Y24" s="1">
        <f>Italy!B22</f>
        <v>8</v>
      </c>
      <c r="Z24">
        <f t="shared" si="1"/>
        <v>97.621977587733895</v>
      </c>
      <c r="AA24" s="5">
        <v>107.4</v>
      </c>
      <c r="AB24" s="5">
        <f>NetDebt!G40</f>
        <v>352981.66786793509</v>
      </c>
      <c r="AC24">
        <v>200411</v>
      </c>
      <c r="AE24">
        <v>97.7</v>
      </c>
      <c r="AF24">
        <v>97.621977587733895</v>
      </c>
    </row>
    <row r="25" spans="1:32" x14ac:dyDescent="0.55000000000000004">
      <c r="A25" s="2">
        <v>38352</v>
      </c>
      <c r="B25">
        <v>5.65</v>
      </c>
      <c r="V25" s="2"/>
      <c r="W25" s="2"/>
      <c r="X25">
        <f t="shared" si="0"/>
        <v>5.65</v>
      </c>
      <c r="Y25" s="1">
        <f>Italy!B23</f>
        <v>8</v>
      </c>
      <c r="Z25">
        <f t="shared" si="1"/>
        <v>97.718551957939894</v>
      </c>
      <c r="AA25" s="5">
        <v>106</v>
      </c>
      <c r="AB25" s="5">
        <f>NetDebt!G41</f>
        <v>352776.53524267086</v>
      </c>
      <c r="AC25">
        <v>200412</v>
      </c>
      <c r="AE25">
        <v>97.8</v>
      </c>
      <c r="AF25">
        <v>97.718551957939894</v>
      </c>
    </row>
    <row r="26" spans="1:32" x14ac:dyDescent="0.55000000000000004">
      <c r="A26" s="2">
        <v>38383</v>
      </c>
      <c r="B26">
        <v>5.6669999999999998</v>
      </c>
      <c r="V26" s="2"/>
      <c r="W26" s="2"/>
      <c r="X26">
        <f t="shared" si="0"/>
        <v>5.6669999999999998</v>
      </c>
      <c r="Y26" s="1">
        <f>Italy!B24</f>
        <v>7.75</v>
      </c>
      <c r="Z26">
        <f t="shared" si="1"/>
        <v>97.702400063707401</v>
      </c>
      <c r="AA26" s="5">
        <v>108.4</v>
      </c>
      <c r="AB26" s="5">
        <f>NetDebt!G42</f>
        <v>352571.40261740651</v>
      </c>
      <c r="AC26">
        <v>200501</v>
      </c>
      <c r="AE26">
        <v>97.4</v>
      </c>
      <c r="AF26">
        <v>97.702400063707401</v>
      </c>
    </row>
    <row r="27" spans="1:32" x14ac:dyDescent="0.55000000000000004">
      <c r="A27" s="2">
        <v>38411</v>
      </c>
      <c r="B27">
        <v>5.6749999999999998</v>
      </c>
      <c r="V27" s="2"/>
      <c r="W27" s="2"/>
      <c r="X27">
        <f t="shared" si="0"/>
        <v>5.6749999999999998</v>
      </c>
      <c r="Y27" s="1">
        <f>Italy!B25</f>
        <v>8</v>
      </c>
      <c r="Z27">
        <f t="shared" si="1"/>
        <v>97.622639735678106</v>
      </c>
      <c r="AA27" s="5">
        <v>108.2</v>
      </c>
      <c r="AB27" s="5">
        <f>NetDebt!G43</f>
        <v>352366.26999214216</v>
      </c>
      <c r="AC27">
        <v>200502</v>
      </c>
      <c r="AE27">
        <v>97.1</v>
      </c>
      <c r="AF27">
        <v>97.622639735678106</v>
      </c>
    </row>
    <row r="28" spans="1:32" x14ac:dyDescent="0.55000000000000004">
      <c r="A28" s="2">
        <v>38442</v>
      </c>
      <c r="B28">
        <v>6</v>
      </c>
      <c r="V28" s="2"/>
      <c r="W28" s="2"/>
      <c r="X28">
        <f t="shared" si="0"/>
        <v>6</v>
      </c>
      <c r="Y28" s="1">
        <f>Italy!B26</f>
        <v>8.25</v>
      </c>
      <c r="Z28">
        <f t="shared" si="1"/>
        <v>97.634466030729996</v>
      </c>
      <c r="AA28" s="5">
        <v>108.6</v>
      </c>
      <c r="AB28" s="5">
        <f>NetDebt!G44</f>
        <v>352161.13736687787</v>
      </c>
      <c r="AC28">
        <v>200503</v>
      </c>
      <c r="AE28">
        <v>97.4</v>
      </c>
      <c r="AF28">
        <v>97.634466030729996</v>
      </c>
    </row>
    <row r="29" spans="1:32" x14ac:dyDescent="0.55000000000000004">
      <c r="A29" s="2">
        <v>38471</v>
      </c>
      <c r="B29">
        <v>7</v>
      </c>
      <c r="V29" s="2"/>
      <c r="W29" s="2"/>
      <c r="X29">
        <f t="shared" si="0"/>
        <v>7</v>
      </c>
      <c r="Y29" s="1">
        <f>Italy!B27</f>
        <v>9.25</v>
      </c>
      <c r="Z29">
        <f t="shared" si="1"/>
        <v>97.717893702927796</v>
      </c>
      <c r="AA29" s="5">
        <v>109.1</v>
      </c>
      <c r="AB29" s="5">
        <f>NetDebt!G45</f>
        <v>352087.44346611813</v>
      </c>
      <c r="AC29">
        <v>200504</v>
      </c>
      <c r="AE29">
        <v>97.7</v>
      </c>
      <c r="AF29">
        <v>97.717893702927796</v>
      </c>
    </row>
    <row r="30" spans="1:32" x14ac:dyDescent="0.55000000000000004">
      <c r="A30" s="2">
        <v>38503</v>
      </c>
      <c r="B30">
        <v>8.0630000000000006</v>
      </c>
      <c r="V30" s="2"/>
      <c r="W30" s="2"/>
      <c r="X30">
        <f t="shared" si="0"/>
        <v>8.0630000000000006</v>
      </c>
      <c r="Y30" s="1">
        <f>Italy!B28</f>
        <v>11</v>
      </c>
      <c r="Z30">
        <f t="shared" si="1"/>
        <v>97.692548566020207</v>
      </c>
      <c r="AA30" s="5">
        <v>108.4</v>
      </c>
      <c r="AB30" s="5">
        <f>NetDebt!G46</f>
        <v>352013.74956535851</v>
      </c>
      <c r="AC30">
        <v>200505</v>
      </c>
      <c r="AE30">
        <v>97.8</v>
      </c>
      <c r="AF30">
        <v>97.692548566020207</v>
      </c>
    </row>
    <row r="31" spans="1:32" x14ac:dyDescent="0.55000000000000004">
      <c r="A31" s="2">
        <v>38533</v>
      </c>
      <c r="B31">
        <v>7.0309999999999997</v>
      </c>
      <c r="V31" s="2"/>
      <c r="W31" s="2"/>
      <c r="X31">
        <f t="shared" si="0"/>
        <v>7.0309999999999997</v>
      </c>
      <c r="Y31" s="1">
        <f>Italy!B29</f>
        <v>11.625</v>
      </c>
      <c r="Z31">
        <f t="shared" si="1"/>
        <v>97.519424544950596</v>
      </c>
      <c r="AA31" s="5">
        <v>108.7</v>
      </c>
      <c r="AB31" s="5">
        <f>NetDebt!G47</f>
        <v>351940.05566459877</v>
      </c>
      <c r="AC31">
        <v>200506</v>
      </c>
      <c r="AE31">
        <v>97.6</v>
      </c>
      <c r="AF31">
        <v>97.519424544950596</v>
      </c>
    </row>
    <row r="32" spans="1:32" x14ac:dyDescent="0.55000000000000004">
      <c r="A32" s="2">
        <v>38562</v>
      </c>
      <c r="B32">
        <v>5.5</v>
      </c>
      <c r="V32" s="2"/>
      <c r="W32" s="2"/>
      <c r="X32">
        <f t="shared" si="0"/>
        <v>5.5</v>
      </c>
      <c r="Y32" s="1">
        <f>Italy!B30</f>
        <v>12</v>
      </c>
      <c r="Z32">
        <f t="shared" si="1"/>
        <v>97.493145095387803</v>
      </c>
      <c r="AA32" s="5">
        <v>107.8</v>
      </c>
      <c r="AB32" s="5">
        <f>NetDebt!G48</f>
        <v>351866.36176383909</v>
      </c>
      <c r="AC32">
        <v>200507</v>
      </c>
      <c r="AE32">
        <v>97.5</v>
      </c>
      <c r="AF32">
        <v>97.493145095387803</v>
      </c>
    </row>
    <row r="33" spans="1:32" x14ac:dyDescent="0.55000000000000004">
      <c r="A33" s="2">
        <v>38595</v>
      </c>
      <c r="B33">
        <v>5.25</v>
      </c>
      <c r="V33" s="2"/>
      <c r="W33" s="2"/>
      <c r="X33">
        <f t="shared" si="0"/>
        <v>5.25</v>
      </c>
      <c r="Y33" s="1">
        <f>Italy!B31</f>
        <v>12.25</v>
      </c>
      <c r="Z33">
        <f t="shared" si="1"/>
        <v>97.4483228658911</v>
      </c>
      <c r="AA33" s="5">
        <v>107.9</v>
      </c>
      <c r="AB33" s="5">
        <f>NetDebt!G49</f>
        <v>351792.66786307935</v>
      </c>
      <c r="AC33">
        <v>200508</v>
      </c>
      <c r="AE33">
        <v>97.6</v>
      </c>
      <c r="AF33">
        <v>97.4483228658911</v>
      </c>
    </row>
    <row r="34" spans="1:32" x14ac:dyDescent="0.55000000000000004">
      <c r="A34" s="2">
        <v>38625</v>
      </c>
      <c r="B34">
        <v>5.38</v>
      </c>
      <c r="V34" s="2"/>
      <c r="W34" s="2"/>
      <c r="X34">
        <f t="shared" ref="X34:X65" si="2">B34</f>
        <v>5.38</v>
      </c>
      <c r="Y34" s="1">
        <f>Italy!B32</f>
        <v>9.5</v>
      </c>
      <c r="Z34">
        <f t="shared" si="1"/>
        <v>97.519936455372203</v>
      </c>
      <c r="AA34" s="5">
        <v>108.9</v>
      </c>
      <c r="AB34" s="5">
        <f>NetDebt!G50</f>
        <v>351718.97396231972</v>
      </c>
      <c r="AC34">
        <v>200509</v>
      </c>
      <c r="AE34">
        <v>97.8</v>
      </c>
      <c r="AF34">
        <v>97.519936455372203</v>
      </c>
    </row>
    <row r="35" spans="1:32" x14ac:dyDescent="0.55000000000000004">
      <c r="A35" s="2">
        <v>38656</v>
      </c>
      <c r="B35">
        <v>5.17</v>
      </c>
      <c r="V35" s="2"/>
      <c r="W35" s="2"/>
      <c r="X35">
        <f t="shared" si="2"/>
        <v>5.17</v>
      </c>
      <c r="Y35" s="1">
        <f>Italy!B33</f>
        <v>8.625</v>
      </c>
      <c r="Z35">
        <f t="shared" si="1"/>
        <v>97.576954723241897</v>
      </c>
      <c r="AA35" s="5">
        <v>108.4</v>
      </c>
      <c r="AB35" s="5">
        <f>NetDebt!G51</f>
        <v>351645.28006155998</v>
      </c>
      <c r="AC35">
        <v>200510</v>
      </c>
      <c r="AE35">
        <v>97.9</v>
      </c>
      <c r="AF35">
        <v>97.576954723241897</v>
      </c>
    </row>
    <row r="36" spans="1:32" x14ac:dyDescent="0.55000000000000004">
      <c r="A36" s="2">
        <v>38686</v>
      </c>
      <c r="B36">
        <v>5.1669999999999998</v>
      </c>
      <c r="V36" s="2"/>
      <c r="W36" s="2"/>
      <c r="X36">
        <f t="shared" si="2"/>
        <v>5.1669999999999998</v>
      </c>
      <c r="Y36" s="1">
        <f>Italy!B34</f>
        <v>9.9169999999999998</v>
      </c>
      <c r="Z36">
        <f t="shared" si="1"/>
        <v>97.523182506943101</v>
      </c>
      <c r="AA36" s="5">
        <v>110.1</v>
      </c>
      <c r="AB36" s="5">
        <f>NetDebt!G52</f>
        <v>351571.58616080025</v>
      </c>
      <c r="AC36">
        <v>200511</v>
      </c>
      <c r="AE36">
        <v>97.6</v>
      </c>
      <c r="AF36">
        <v>97.523182506943101</v>
      </c>
    </row>
    <row r="37" spans="1:32" x14ac:dyDescent="0.55000000000000004">
      <c r="A37" s="2">
        <v>38716</v>
      </c>
      <c r="B37">
        <v>4.5830000000000002</v>
      </c>
      <c r="V37" s="2"/>
      <c r="W37" s="2"/>
      <c r="X37">
        <f t="shared" si="2"/>
        <v>4.5830000000000002</v>
      </c>
      <c r="Y37" s="1">
        <f>Italy!B35</f>
        <v>10</v>
      </c>
      <c r="Z37">
        <f t="shared" si="1"/>
        <v>97.537973290864798</v>
      </c>
      <c r="AA37" s="5">
        <v>110.3</v>
      </c>
      <c r="AB37" s="5">
        <f>NetDebt!G53</f>
        <v>351497.89226004062</v>
      </c>
      <c r="AC37">
        <v>200512</v>
      </c>
      <c r="AE37">
        <v>97.6</v>
      </c>
      <c r="AF37">
        <v>97.537973290864798</v>
      </c>
    </row>
    <row r="38" spans="1:32" x14ac:dyDescent="0.55000000000000004">
      <c r="A38" s="2">
        <v>38748</v>
      </c>
      <c r="B38">
        <v>4.375</v>
      </c>
      <c r="V38" s="2"/>
      <c r="W38" s="2"/>
      <c r="X38">
        <f t="shared" si="2"/>
        <v>4.375</v>
      </c>
      <c r="Y38" s="1">
        <f>Italy!B36</f>
        <v>10.625</v>
      </c>
      <c r="Z38">
        <f t="shared" si="1"/>
        <v>97.616342221036902</v>
      </c>
      <c r="AA38" s="5">
        <v>110.8</v>
      </c>
      <c r="AB38" s="5">
        <f>NetDebt!G54</f>
        <v>351424.19835928088</v>
      </c>
      <c r="AC38">
        <v>200601</v>
      </c>
      <c r="AE38">
        <v>97.3</v>
      </c>
      <c r="AF38">
        <v>97.616342221036902</v>
      </c>
    </row>
    <row r="39" spans="1:32" x14ac:dyDescent="0.55000000000000004">
      <c r="A39" s="2">
        <v>38776</v>
      </c>
      <c r="B39">
        <v>3.95</v>
      </c>
      <c r="V39" s="2"/>
      <c r="W39" s="2"/>
      <c r="X39">
        <f t="shared" si="2"/>
        <v>3.95</v>
      </c>
      <c r="Y39" s="1">
        <f>Italy!B37</f>
        <v>9.625</v>
      </c>
      <c r="Z39">
        <f t="shared" si="1"/>
        <v>97.633110480707998</v>
      </c>
      <c r="AA39" s="5">
        <v>110.7</v>
      </c>
      <c r="AB39" s="5">
        <f>NetDebt!G55</f>
        <v>351350.5044585212</v>
      </c>
      <c r="AC39">
        <v>200602</v>
      </c>
      <c r="AE39">
        <v>97.1</v>
      </c>
      <c r="AF39">
        <v>97.633110480707998</v>
      </c>
    </row>
    <row r="40" spans="1:32" x14ac:dyDescent="0.55000000000000004">
      <c r="A40" s="2">
        <v>38807</v>
      </c>
      <c r="B40">
        <v>3.5</v>
      </c>
      <c r="V40" s="2"/>
      <c r="W40" s="2"/>
      <c r="X40">
        <f t="shared" si="2"/>
        <v>3.5</v>
      </c>
      <c r="Y40" s="1">
        <f>Italy!B38</f>
        <v>9.3330000000000002</v>
      </c>
      <c r="Z40">
        <f t="shared" si="1"/>
        <v>97.737878394656704</v>
      </c>
      <c r="AA40" s="5">
        <v>111.3</v>
      </c>
      <c r="AB40" s="5">
        <f>NetDebt!G56</f>
        <v>351276.81055776152</v>
      </c>
      <c r="AC40">
        <v>200603</v>
      </c>
      <c r="AE40">
        <v>97.5</v>
      </c>
      <c r="AF40">
        <v>97.737878394656704</v>
      </c>
    </row>
    <row r="41" spans="1:32" x14ac:dyDescent="0.55000000000000004">
      <c r="A41" s="2">
        <v>38835</v>
      </c>
      <c r="B41">
        <v>3.6669999999999998</v>
      </c>
      <c r="V41" s="2"/>
      <c r="W41" s="2"/>
      <c r="X41">
        <f t="shared" si="2"/>
        <v>3.6669999999999998</v>
      </c>
      <c r="Y41" s="1">
        <f>Italy!B39</f>
        <v>11.375</v>
      </c>
      <c r="Z41">
        <f t="shared" si="1"/>
        <v>97.626659006189399</v>
      </c>
      <c r="AA41" s="5">
        <v>113.5</v>
      </c>
      <c r="AB41" s="5">
        <f>NetDebt!G57</f>
        <v>351720.20449532411</v>
      </c>
      <c r="AC41">
        <v>200604</v>
      </c>
      <c r="AE41">
        <v>97.6</v>
      </c>
      <c r="AF41">
        <v>97.626659006189399</v>
      </c>
    </row>
    <row r="42" spans="1:32" x14ac:dyDescent="0.55000000000000004">
      <c r="A42" s="2">
        <v>38868</v>
      </c>
      <c r="B42">
        <v>3.375</v>
      </c>
      <c r="V42" s="2"/>
      <c r="W42" s="2"/>
      <c r="X42">
        <f t="shared" si="2"/>
        <v>3.375</v>
      </c>
      <c r="Y42" s="1">
        <f>Italy!B40</f>
        <v>13</v>
      </c>
      <c r="Z42">
        <f t="shared" si="1"/>
        <v>97.695982355566301</v>
      </c>
      <c r="AA42" s="5">
        <v>111.9</v>
      </c>
      <c r="AB42" s="5">
        <f>NetDebt!G58</f>
        <v>352163.59843288671</v>
      </c>
      <c r="AC42">
        <v>200605</v>
      </c>
      <c r="AE42">
        <v>97.8</v>
      </c>
      <c r="AF42">
        <v>97.695982355566301</v>
      </c>
    </row>
    <row r="43" spans="1:32" x14ac:dyDescent="0.55000000000000004">
      <c r="A43" s="2">
        <v>38898</v>
      </c>
      <c r="B43">
        <v>3.5630000000000002</v>
      </c>
      <c r="V43" s="2"/>
      <c r="W43" s="2"/>
      <c r="X43">
        <f t="shared" si="2"/>
        <v>3.5630000000000002</v>
      </c>
      <c r="Y43" s="1">
        <f>Italy!B41</f>
        <v>12.75</v>
      </c>
      <c r="Z43">
        <f t="shared" si="1"/>
        <v>97.705609853845999</v>
      </c>
      <c r="AA43" s="5">
        <v>113.3</v>
      </c>
      <c r="AB43" s="5">
        <f>NetDebt!G59</f>
        <v>352606.9923704493</v>
      </c>
      <c r="AC43">
        <v>200606</v>
      </c>
      <c r="AE43">
        <v>97.8</v>
      </c>
      <c r="AF43">
        <v>97.705609853845999</v>
      </c>
    </row>
    <row r="44" spans="1:32" x14ac:dyDescent="0.55000000000000004">
      <c r="A44" s="2">
        <v>38929</v>
      </c>
      <c r="B44">
        <v>3.75</v>
      </c>
      <c r="V44" s="2"/>
      <c r="W44" s="2"/>
      <c r="X44">
        <f t="shared" si="2"/>
        <v>3.75</v>
      </c>
      <c r="Y44" s="1">
        <f>Italy!B42</f>
        <v>12.833</v>
      </c>
      <c r="Z44">
        <f t="shared" si="1"/>
        <v>97.683062957353201</v>
      </c>
      <c r="AA44" s="5">
        <v>113.7</v>
      </c>
      <c r="AB44" s="5">
        <f>NetDebt!G60</f>
        <v>353050.38630801189</v>
      </c>
      <c r="AC44">
        <v>200607</v>
      </c>
      <c r="AE44">
        <v>97.7</v>
      </c>
      <c r="AF44">
        <v>97.683062957353201</v>
      </c>
    </row>
    <row r="45" spans="1:32" x14ac:dyDescent="0.55000000000000004">
      <c r="A45" s="2">
        <v>38960</v>
      </c>
      <c r="B45">
        <v>3.75</v>
      </c>
      <c r="V45" s="2"/>
      <c r="W45" s="2"/>
      <c r="X45">
        <f t="shared" si="2"/>
        <v>3.75</v>
      </c>
      <c r="Y45" s="1">
        <f>Italy!B43</f>
        <v>10.281000000000001</v>
      </c>
      <c r="Z45">
        <f t="shared" si="1"/>
        <v>97.7304100885883</v>
      </c>
      <c r="AA45" s="5">
        <v>114.1</v>
      </c>
      <c r="AB45" s="5">
        <f>NetDebt!G61</f>
        <v>353493.78024557442</v>
      </c>
      <c r="AC45">
        <v>200608</v>
      </c>
      <c r="AE45">
        <v>97.9</v>
      </c>
      <c r="AF45">
        <v>97.7304100885883</v>
      </c>
    </row>
    <row r="46" spans="1:32" x14ac:dyDescent="0.55000000000000004">
      <c r="A46" s="2">
        <v>38989</v>
      </c>
      <c r="B46">
        <v>3.625</v>
      </c>
      <c r="V46" s="2"/>
      <c r="W46" s="2"/>
      <c r="X46">
        <f t="shared" si="2"/>
        <v>3.625</v>
      </c>
      <c r="Y46" s="1">
        <f>Italy!B44</f>
        <v>9.4169999999999998</v>
      </c>
      <c r="Z46">
        <f t="shared" si="1"/>
        <v>97.702319892934</v>
      </c>
      <c r="AA46" s="5">
        <v>114.1</v>
      </c>
      <c r="AB46" s="5">
        <f>NetDebt!G62</f>
        <v>353937.17418313707</v>
      </c>
      <c r="AC46">
        <v>200609</v>
      </c>
      <c r="AE46">
        <v>98</v>
      </c>
      <c r="AF46">
        <v>97.702319892934</v>
      </c>
    </row>
    <row r="47" spans="1:32" x14ac:dyDescent="0.55000000000000004">
      <c r="A47" s="2">
        <v>39021</v>
      </c>
      <c r="B47">
        <v>3.6</v>
      </c>
      <c r="V47" s="2"/>
      <c r="W47" s="2"/>
      <c r="X47">
        <f t="shared" si="2"/>
        <v>3.6</v>
      </c>
      <c r="Y47" s="1">
        <f>Italy!B45</f>
        <v>8.9689999999999994</v>
      </c>
      <c r="Z47">
        <f t="shared" si="1"/>
        <v>97.677200334626804</v>
      </c>
      <c r="AA47" s="5">
        <v>115</v>
      </c>
      <c r="AB47" s="5">
        <f>NetDebt!G63</f>
        <v>354380.56812069967</v>
      </c>
      <c r="AC47">
        <v>200610</v>
      </c>
      <c r="AE47">
        <v>98</v>
      </c>
      <c r="AF47">
        <v>97.677200334626804</v>
      </c>
    </row>
    <row r="48" spans="1:32" x14ac:dyDescent="0.55000000000000004">
      <c r="A48" s="2">
        <v>39051</v>
      </c>
      <c r="B48">
        <v>3.45</v>
      </c>
      <c r="V48" s="2"/>
      <c r="W48" s="2"/>
      <c r="X48">
        <f t="shared" si="2"/>
        <v>3.45</v>
      </c>
      <c r="Y48" s="1">
        <f>Italy!B46</f>
        <v>8.4060000000000006</v>
      </c>
      <c r="Z48">
        <f t="shared" si="1"/>
        <v>97.727867851152695</v>
      </c>
      <c r="AA48" s="5">
        <v>115.4</v>
      </c>
      <c r="AB48" s="5">
        <f>NetDebt!G64</f>
        <v>354823.9620582622</v>
      </c>
      <c r="AC48">
        <v>200611</v>
      </c>
      <c r="AE48">
        <v>97.8</v>
      </c>
      <c r="AF48">
        <v>97.727867851152695</v>
      </c>
    </row>
    <row r="49" spans="1:32" x14ac:dyDescent="0.55000000000000004">
      <c r="A49" s="2">
        <v>39080</v>
      </c>
      <c r="B49">
        <v>3.4169999999999998</v>
      </c>
      <c r="V49" s="2"/>
      <c r="W49" s="2"/>
      <c r="X49">
        <f t="shared" si="2"/>
        <v>3.4169999999999998</v>
      </c>
      <c r="Y49" s="1">
        <f>Italy!B47</f>
        <v>8.625</v>
      </c>
      <c r="Z49">
        <f t="shared" si="1"/>
        <v>97.671230201258894</v>
      </c>
      <c r="AA49" s="5">
        <v>115.7</v>
      </c>
      <c r="AB49" s="5">
        <f>NetDebt!G65</f>
        <v>355267.35599582479</v>
      </c>
      <c r="AC49">
        <v>200612</v>
      </c>
      <c r="AE49">
        <v>97.7</v>
      </c>
      <c r="AF49">
        <v>97.671230201258894</v>
      </c>
    </row>
    <row r="50" spans="1:32" x14ac:dyDescent="0.55000000000000004">
      <c r="A50" s="2">
        <v>39113</v>
      </c>
      <c r="B50">
        <v>3</v>
      </c>
      <c r="V50" s="2"/>
      <c r="W50" s="2"/>
      <c r="X50">
        <f t="shared" si="2"/>
        <v>3</v>
      </c>
      <c r="Y50" s="1">
        <f>Italy!B48</f>
        <v>7.625</v>
      </c>
      <c r="Z50">
        <f t="shared" si="1"/>
        <v>97.639192657601697</v>
      </c>
      <c r="AA50" s="5">
        <v>114.4</v>
      </c>
      <c r="AB50" s="5">
        <f>NetDebt!G66</f>
        <v>355710.74993338739</v>
      </c>
      <c r="AC50">
        <v>200701</v>
      </c>
      <c r="AE50">
        <v>97.3</v>
      </c>
      <c r="AF50">
        <v>97.639192657601697</v>
      </c>
    </row>
    <row r="51" spans="1:32" x14ac:dyDescent="0.55000000000000004">
      <c r="A51" s="2">
        <v>39141</v>
      </c>
      <c r="B51">
        <v>2.9169999999999998</v>
      </c>
      <c r="V51" s="2"/>
      <c r="W51" s="2"/>
      <c r="X51">
        <f t="shared" si="2"/>
        <v>2.9169999999999998</v>
      </c>
      <c r="Y51" s="1">
        <f>Italy!B49</f>
        <v>7.7190000000000003</v>
      </c>
      <c r="Z51">
        <f t="shared" si="1"/>
        <v>97.521448112401302</v>
      </c>
      <c r="AA51" s="5">
        <v>115.1</v>
      </c>
      <c r="AB51" s="5">
        <f>NetDebt!G67</f>
        <v>356154.14387094998</v>
      </c>
      <c r="AC51">
        <v>200702</v>
      </c>
      <c r="AE51">
        <v>97</v>
      </c>
      <c r="AF51">
        <v>97.521448112401302</v>
      </c>
    </row>
    <row r="52" spans="1:32" x14ac:dyDescent="0.55000000000000004">
      <c r="A52" s="2">
        <v>39171</v>
      </c>
      <c r="B52">
        <v>2.75</v>
      </c>
      <c r="V52" s="2"/>
      <c r="W52" s="2"/>
      <c r="X52">
        <f t="shared" si="2"/>
        <v>2.75</v>
      </c>
      <c r="Y52" s="1">
        <f>Italy!B50</f>
        <v>7.133</v>
      </c>
      <c r="Z52">
        <f t="shared" si="1"/>
        <v>97.417687445537396</v>
      </c>
      <c r="AA52" s="5">
        <v>115.1</v>
      </c>
      <c r="AB52" s="5">
        <f>NetDebt!G68</f>
        <v>356597.53780851257</v>
      </c>
      <c r="AC52">
        <v>200703</v>
      </c>
      <c r="AE52">
        <v>97.2</v>
      </c>
      <c r="AF52">
        <v>97.417687445537396</v>
      </c>
    </row>
    <row r="53" spans="1:32" x14ac:dyDescent="0.55000000000000004">
      <c r="A53" s="2">
        <v>39202</v>
      </c>
      <c r="B53">
        <v>2.625</v>
      </c>
      <c r="V53" s="2"/>
      <c r="W53" s="2"/>
      <c r="X53">
        <f t="shared" si="2"/>
        <v>2.625</v>
      </c>
      <c r="Y53" s="1">
        <f>Italy!B51</f>
        <v>6.58</v>
      </c>
      <c r="Z53">
        <f t="shared" si="1"/>
        <v>97.534689085880999</v>
      </c>
      <c r="AA53" s="5">
        <v>114.6</v>
      </c>
      <c r="AB53" s="5">
        <f>NetDebt!G69</f>
        <v>363223.88709489763</v>
      </c>
      <c r="AC53">
        <v>200704</v>
      </c>
      <c r="AE53">
        <v>97.5</v>
      </c>
      <c r="AF53">
        <v>97.534689085880999</v>
      </c>
    </row>
    <row r="54" spans="1:32" x14ac:dyDescent="0.55000000000000004">
      <c r="A54" s="2">
        <v>39233</v>
      </c>
      <c r="B54">
        <v>2.5</v>
      </c>
      <c r="V54" s="2"/>
      <c r="W54" s="2"/>
      <c r="X54">
        <f t="shared" si="2"/>
        <v>2.5</v>
      </c>
      <c r="Y54" s="1">
        <f>Italy!B52</f>
        <v>6.24</v>
      </c>
      <c r="Z54">
        <f t="shared" si="1"/>
        <v>97.601385433020496</v>
      </c>
      <c r="AA54" s="5">
        <v>115.9</v>
      </c>
      <c r="AB54" s="5">
        <f>NetDebt!G70</f>
        <v>369850.23638128262</v>
      </c>
      <c r="AC54">
        <v>200705</v>
      </c>
      <c r="AE54">
        <v>97.7</v>
      </c>
      <c r="AF54">
        <v>97.601385433020496</v>
      </c>
    </row>
    <row r="55" spans="1:32" x14ac:dyDescent="0.55000000000000004">
      <c r="A55" s="2">
        <v>39262</v>
      </c>
      <c r="B55">
        <v>2.1669999999999998</v>
      </c>
      <c r="V55" s="2"/>
      <c r="W55" s="2"/>
      <c r="X55">
        <f t="shared" si="2"/>
        <v>2.1669999999999998</v>
      </c>
      <c r="Y55" s="1">
        <f>Italy!B53</f>
        <v>5.6829999999999998</v>
      </c>
      <c r="Z55">
        <f t="shared" si="1"/>
        <v>97.584741659357903</v>
      </c>
      <c r="AA55" s="5">
        <v>116</v>
      </c>
      <c r="AB55" s="5">
        <f>NetDebt!G71</f>
        <v>376476.58566766768</v>
      </c>
      <c r="AC55">
        <v>200706</v>
      </c>
      <c r="AE55">
        <v>97.7</v>
      </c>
      <c r="AF55">
        <v>97.584741659357903</v>
      </c>
    </row>
    <row r="56" spans="1:32" x14ac:dyDescent="0.55000000000000004">
      <c r="A56" s="2">
        <v>39294</v>
      </c>
      <c r="B56">
        <v>3</v>
      </c>
      <c r="V56" s="2"/>
      <c r="W56" s="2"/>
      <c r="X56">
        <f t="shared" si="2"/>
        <v>3</v>
      </c>
      <c r="Y56" s="1">
        <f>Italy!B54</f>
        <v>7.55</v>
      </c>
      <c r="Z56">
        <f t="shared" si="1"/>
        <v>97.580419829064695</v>
      </c>
      <c r="AA56" s="5">
        <v>116.1</v>
      </c>
      <c r="AB56" s="5">
        <f>NetDebt!G72</f>
        <v>383102.93495405279</v>
      </c>
      <c r="AC56">
        <v>200707</v>
      </c>
      <c r="AE56">
        <v>97.6</v>
      </c>
      <c r="AF56">
        <v>97.580419829064695</v>
      </c>
    </row>
    <row r="57" spans="1:32" x14ac:dyDescent="0.55000000000000004">
      <c r="A57" s="2">
        <v>39325</v>
      </c>
      <c r="B57">
        <v>2.9169999999999998</v>
      </c>
      <c r="V57" s="2"/>
      <c r="W57" s="2"/>
      <c r="X57">
        <f t="shared" si="2"/>
        <v>2.9169999999999998</v>
      </c>
      <c r="Y57" s="1">
        <f>Italy!B55</f>
        <v>9.3230000000000004</v>
      </c>
      <c r="Z57">
        <f t="shared" si="1"/>
        <v>97.626626243225004</v>
      </c>
      <c r="AA57" s="5">
        <v>119.1</v>
      </c>
      <c r="AB57" s="5">
        <f>NetDebt!G73</f>
        <v>389729.28424043785</v>
      </c>
      <c r="AC57">
        <v>200708</v>
      </c>
      <c r="AE57">
        <v>97.8</v>
      </c>
      <c r="AF57">
        <v>97.626626243225004</v>
      </c>
    </row>
    <row r="58" spans="1:32" x14ac:dyDescent="0.55000000000000004">
      <c r="A58" s="2">
        <v>39353</v>
      </c>
      <c r="B58">
        <v>3.5419999999999998</v>
      </c>
      <c r="V58" s="2"/>
      <c r="W58" s="2"/>
      <c r="X58">
        <f t="shared" si="2"/>
        <v>3.5419999999999998</v>
      </c>
      <c r="Y58" s="1">
        <f>Italy!B56</f>
        <v>8.7970000000000006</v>
      </c>
      <c r="Z58">
        <f t="shared" si="1"/>
        <v>97.587672861867702</v>
      </c>
      <c r="AA58" s="5">
        <v>117.2</v>
      </c>
      <c r="AB58" s="5">
        <f>NetDebt!G74</f>
        <v>396355.63352682284</v>
      </c>
      <c r="AC58">
        <v>200709</v>
      </c>
      <c r="AE58">
        <v>97.9</v>
      </c>
      <c r="AF58">
        <v>97.587672861867702</v>
      </c>
    </row>
    <row r="59" spans="1:32" x14ac:dyDescent="0.55000000000000004">
      <c r="A59" s="2">
        <v>39386</v>
      </c>
      <c r="B59">
        <v>3.0830000000000002</v>
      </c>
      <c r="V59" s="2"/>
      <c r="W59" s="2"/>
      <c r="X59">
        <f t="shared" si="2"/>
        <v>3.0830000000000002</v>
      </c>
      <c r="Y59" s="1">
        <f>Italy!B57</f>
        <v>8.6289999999999996</v>
      </c>
      <c r="Z59">
        <f t="shared" si="1"/>
        <v>97.782246487298707</v>
      </c>
      <c r="AA59" s="5">
        <v>119.4</v>
      </c>
      <c r="AB59" s="5">
        <f>NetDebt!G75</f>
        <v>402981.9828132079</v>
      </c>
      <c r="AC59">
        <v>200710</v>
      </c>
      <c r="AE59">
        <v>98.1</v>
      </c>
      <c r="AF59">
        <v>97.782246487298707</v>
      </c>
    </row>
    <row r="60" spans="1:32" x14ac:dyDescent="0.55000000000000004">
      <c r="A60" s="2">
        <v>39416</v>
      </c>
      <c r="B60">
        <v>3.7080000000000002</v>
      </c>
      <c r="V60" s="2"/>
      <c r="W60" s="2"/>
      <c r="X60">
        <f t="shared" si="2"/>
        <v>3.7080000000000002</v>
      </c>
      <c r="Y60" s="1">
        <f>Italy!B58</f>
        <v>14.269</v>
      </c>
      <c r="Z60">
        <f t="shared" si="1"/>
        <v>98.143315013930007</v>
      </c>
      <c r="AA60" s="5">
        <v>117.7</v>
      </c>
      <c r="AB60" s="5">
        <f>NetDebt!G76</f>
        <v>409608.33209959295</v>
      </c>
      <c r="AC60">
        <v>200711</v>
      </c>
      <c r="AE60">
        <v>98.2</v>
      </c>
      <c r="AF60">
        <v>98.143315013930007</v>
      </c>
    </row>
    <row r="61" spans="1:32" x14ac:dyDescent="0.55000000000000004">
      <c r="A61" s="2">
        <v>39447</v>
      </c>
      <c r="B61">
        <v>7.86</v>
      </c>
      <c r="V61" s="2"/>
      <c r="W61" s="2"/>
      <c r="X61">
        <f t="shared" si="2"/>
        <v>7.86</v>
      </c>
      <c r="Y61" s="1">
        <f>Italy!B59</f>
        <v>20.600999999999999</v>
      </c>
      <c r="Z61">
        <f t="shared" si="1"/>
        <v>98.413450029333106</v>
      </c>
      <c r="AA61" s="5">
        <v>118.5</v>
      </c>
      <c r="AB61" s="5">
        <f>NetDebt!G77</f>
        <v>416234.68138597807</v>
      </c>
      <c r="AC61">
        <v>200712</v>
      </c>
      <c r="AE61">
        <v>98.4</v>
      </c>
      <c r="AF61">
        <v>98.413450029333106</v>
      </c>
    </row>
    <row r="62" spans="1:32" x14ac:dyDescent="0.55000000000000004">
      <c r="A62" s="2">
        <v>39478</v>
      </c>
      <c r="B62">
        <v>15.420999999999999</v>
      </c>
      <c r="V62" s="2"/>
      <c r="W62" s="2"/>
      <c r="X62">
        <f t="shared" si="2"/>
        <v>15.420999999999999</v>
      </c>
      <c r="Y62" s="1">
        <f>Italy!B60</f>
        <v>32.832999999999998</v>
      </c>
      <c r="Z62">
        <f t="shared" si="1"/>
        <v>98.4706348254212</v>
      </c>
      <c r="AA62" s="5">
        <v>119.1</v>
      </c>
      <c r="AB62" s="5">
        <f>NetDebt!G78</f>
        <v>422861.03067236301</v>
      </c>
      <c r="AC62">
        <v>200801</v>
      </c>
      <c r="AE62">
        <v>98.1</v>
      </c>
      <c r="AF62">
        <v>98.4706348254212</v>
      </c>
    </row>
    <row r="63" spans="1:32" x14ac:dyDescent="0.55000000000000004">
      <c r="A63" s="2">
        <v>39507</v>
      </c>
      <c r="B63">
        <v>17.853999999999999</v>
      </c>
      <c r="V63" s="2"/>
      <c r="W63" s="2"/>
      <c r="X63">
        <f t="shared" si="2"/>
        <v>17.853999999999999</v>
      </c>
      <c r="Y63" s="1">
        <f>Italy!B61</f>
        <v>43.25</v>
      </c>
      <c r="Z63">
        <f t="shared" si="1"/>
        <v>98.499171853588294</v>
      </c>
      <c r="AA63" s="5">
        <v>119.4</v>
      </c>
      <c r="AB63" s="5">
        <f>NetDebt!G79</f>
        <v>429487.37995874812</v>
      </c>
      <c r="AC63">
        <v>200802</v>
      </c>
      <c r="AE63">
        <v>98</v>
      </c>
      <c r="AF63">
        <v>98.499171853588294</v>
      </c>
    </row>
    <row r="64" spans="1:32" x14ac:dyDescent="0.55000000000000004">
      <c r="A64" s="2">
        <v>39538</v>
      </c>
      <c r="B64">
        <v>25.917000000000002</v>
      </c>
      <c r="V64" s="2"/>
      <c r="W64" s="2"/>
      <c r="X64">
        <f t="shared" si="2"/>
        <v>25.917000000000002</v>
      </c>
      <c r="Y64" s="1">
        <f>Italy!B62</f>
        <v>40.832999999999998</v>
      </c>
      <c r="Z64">
        <f t="shared" si="1"/>
        <v>98.486611121136605</v>
      </c>
      <c r="AA64" s="5">
        <v>118.3</v>
      </c>
      <c r="AB64" s="5">
        <f>NetDebt!G80</f>
        <v>436113.72924513317</v>
      </c>
      <c r="AC64">
        <v>200803</v>
      </c>
      <c r="AE64">
        <v>98.3</v>
      </c>
      <c r="AF64">
        <v>98.486611121136605</v>
      </c>
    </row>
    <row r="65" spans="1:32" x14ac:dyDescent="0.55000000000000004">
      <c r="A65" s="2">
        <v>39568</v>
      </c>
      <c r="B65">
        <v>13.406000000000001</v>
      </c>
      <c r="V65" s="2"/>
      <c r="W65" s="2"/>
      <c r="X65">
        <f t="shared" si="2"/>
        <v>13.406000000000001</v>
      </c>
      <c r="Y65" s="1">
        <f>Italy!B63</f>
        <v>24.75</v>
      </c>
      <c r="Z65">
        <f t="shared" si="1"/>
        <v>98.315128612335101</v>
      </c>
      <c r="AA65" s="5">
        <v>117.6</v>
      </c>
      <c r="AB65" s="5">
        <f>NetDebt!G81</f>
        <v>440158.65179254167</v>
      </c>
      <c r="AC65">
        <v>200804</v>
      </c>
      <c r="AE65">
        <v>98.3</v>
      </c>
      <c r="AF65">
        <v>98.315128612335101</v>
      </c>
    </row>
    <row r="66" spans="1:32" x14ac:dyDescent="0.55000000000000004">
      <c r="A66" s="2">
        <v>39598</v>
      </c>
      <c r="B66">
        <v>12.071</v>
      </c>
      <c r="V66" s="2"/>
      <c r="W66" s="2"/>
      <c r="X66">
        <f t="shared" ref="X66:X97" si="3">B66</f>
        <v>12.071</v>
      </c>
      <c r="Y66" s="1">
        <f>Italy!B64</f>
        <v>25.75</v>
      </c>
      <c r="Z66">
        <f t="shared" si="1"/>
        <v>98.9846247765458</v>
      </c>
      <c r="AA66" s="5">
        <v>118.2</v>
      </c>
      <c r="AB66" s="5">
        <f>NetDebt!G82</f>
        <v>444203.57433995017</v>
      </c>
      <c r="AC66">
        <v>200805</v>
      </c>
      <c r="AE66">
        <v>99.1</v>
      </c>
      <c r="AF66">
        <v>98.9846247765458</v>
      </c>
    </row>
    <row r="67" spans="1:32" x14ac:dyDescent="0.55000000000000004">
      <c r="A67" s="2">
        <v>39629</v>
      </c>
      <c r="B67">
        <v>14.994999999999999</v>
      </c>
      <c r="V67" s="2"/>
      <c r="W67" s="2"/>
      <c r="X67">
        <f t="shared" si="3"/>
        <v>14.994999999999999</v>
      </c>
      <c r="Y67" s="1">
        <f>Italy!B65</f>
        <v>36.875</v>
      </c>
      <c r="Z67">
        <f t="shared" ref="Z67:Z130" si="4">AF67</f>
        <v>99.377110494261103</v>
      </c>
      <c r="AA67" s="5">
        <v>114.9</v>
      </c>
      <c r="AB67" s="5">
        <f>NetDebt!G83</f>
        <v>448248.49688735866</v>
      </c>
      <c r="AC67">
        <v>200806</v>
      </c>
      <c r="AE67">
        <v>99.5</v>
      </c>
      <c r="AF67">
        <v>99.377110494261103</v>
      </c>
    </row>
    <row r="68" spans="1:32" x14ac:dyDescent="0.55000000000000004">
      <c r="A68" s="2">
        <v>39660</v>
      </c>
      <c r="B68">
        <v>17.329999999999998</v>
      </c>
      <c r="V68" s="2"/>
      <c r="W68" s="2"/>
      <c r="X68">
        <f t="shared" si="3"/>
        <v>17.329999999999998</v>
      </c>
      <c r="Y68" s="1">
        <f>Italy!B66</f>
        <v>37.667000000000002</v>
      </c>
      <c r="Z68">
        <f t="shared" si="4"/>
        <v>99.881355269445706</v>
      </c>
      <c r="AA68" s="5">
        <v>114.7</v>
      </c>
      <c r="AB68" s="5">
        <f>NetDebt!G84</f>
        <v>452293.41943476722</v>
      </c>
      <c r="AC68">
        <v>200807</v>
      </c>
      <c r="AE68">
        <v>99.9</v>
      </c>
      <c r="AF68">
        <v>99.881355269445706</v>
      </c>
    </row>
    <row r="69" spans="1:32" x14ac:dyDescent="0.55000000000000004">
      <c r="A69" s="2">
        <v>39689</v>
      </c>
      <c r="B69">
        <v>16.033000000000001</v>
      </c>
      <c r="V69" s="2"/>
      <c r="W69" s="2"/>
      <c r="X69">
        <f t="shared" si="3"/>
        <v>16.033000000000001</v>
      </c>
      <c r="Y69" s="1">
        <f>Italy!B67</f>
        <v>39.417000000000002</v>
      </c>
      <c r="Z69">
        <f t="shared" si="4"/>
        <v>99.929968293583499</v>
      </c>
      <c r="AA69" s="5">
        <v>110.7</v>
      </c>
      <c r="AB69" s="5">
        <f>NetDebt!G85</f>
        <v>456338.34198217577</v>
      </c>
      <c r="AC69">
        <v>200808</v>
      </c>
      <c r="AE69">
        <v>100.1</v>
      </c>
      <c r="AF69">
        <v>99.929968293583499</v>
      </c>
    </row>
    <row r="70" spans="1:32" x14ac:dyDescent="0.55000000000000004">
      <c r="A70" s="2">
        <v>39721</v>
      </c>
      <c r="B70">
        <v>19.163</v>
      </c>
      <c r="V70" s="2"/>
      <c r="W70" s="2"/>
      <c r="X70">
        <f t="shared" si="3"/>
        <v>19.163</v>
      </c>
      <c r="Y70" s="1">
        <f>Italy!B68</f>
        <v>52.563000000000002</v>
      </c>
      <c r="Z70">
        <f t="shared" si="4"/>
        <v>99.792760458696307</v>
      </c>
      <c r="AA70" s="5">
        <v>112</v>
      </c>
      <c r="AB70" s="5">
        <f>NetDebt!G86</f>
        <v>460383.26452958427</v>
      </c>
      <c r="AC70">
        <v>200809</v>
      </c>
      <c r="AE70">
        <v>100.1</v>
      </c>
      <c r="AF70">
        <v>99.792760458696307</v>
      </c>
    </row>
    <row r="71" spans="1:32" x14ac:dyDescent="0.55000000000000004">
      <c r="A71" s="2">
        <v>39752</v>
      </c>
      <c r="B71">
        <v>40.902999999999999</v>
      </c>
      <c r="V71" s="2"/>
      <c r="W71" s="2"/>
      <c r="X71">
        <f t="shared" si="3"/>
        <v>40.902999999999999</v>
      </c>
      <c r="Y71" s="1">
        <f>Italy!B69</f>
        <v>114.152</v>
      </c>
      <c r="Z71">
        <f t="shared" si="4"/>
        <v>99.600737048087296</v>
      </c>
      <c r="AA71" s="5">
        <v>109.3</v>
      </c>
      <c r="AB71" s="5">
        <f>NetDebt!G87</f>
        <v>464428.18707699282</v>
      </c>
      <c r="AC71">
        <v>200810</v>
      </c>
      <c r="AE71">
        <v>99.9</v>
      </c>
      <c r="AF71">
        <v>99.600737048087296</v>
      </c>
    </row>
    <row r="72" spans="1:32" x14ac:dyDescent="0.55000000000000004">
      <c r="A72" s="2">
        <v>39780</v>
      </c>
      <c r="B72">
        <v>46.661999999999999</v>
      </c>
      <c r="V72" s="2"/>
      <c r="W72" s="2"/>
      <c r="X72">
        <f t="shared" si="3"/>
        <v>46.661999999999999</v>
      </c>
      <c r="Y72" s="1">
        <f>Italy!B70</f>
        <v>142.137</v>
      </c>
      <c r="Z72">
        <f t="shared" si="4"/>
        <v>99.062040888305901</v>
      </c>
      <c r="AA72" s="5">
        <v>102</v>
      </c>
      <c r="AB72" s="5">
        <f>NetDebt!G88</f>
        <v>468473.10962440126</v>
      </c>
      <c r="AC72">
        <v>200811</v>
      </c>
      <c r="AE72">
        <v>99.1</v>
      </c>
      <c r="AF72">
        <v>99.062040888305901</v>
      </c>
    </row>
    <row r="73" spans="1:32" x14ac:dyDescent="0.55000000000000004">
      <c r="A73" s="2">
        <v>39813</v>
      </c>
      <c r="B73">
        <v>46.411000000000001</v>
      </c>
      <c r="V73" s="2"/>
      <c r="W73" s="2"/>
      <c r="X73">
        <f t="shared" si="3"/>
        <v>46.411000000000001</v>
      </c>
      <c r="Y73" s="1">
        <f>Italy!B71</f>
        <v>164.03299999999999</v>
      </c>
      <c r="Z73">
        <f t="shared" si="4"/>
        <v>98.651656394305505</v>
      </c>
      <c r="AA73" s="5">
        <v>93.6</v>
      </c>
      <c r="AB73" s="5">
        <f>NetDebt!G89</f>
        <v>472518.03217180981</v>
      </c>
      <c r="AC73">
        <v>200812</v>
      </c>
      <c r="AE73">
        <v>98.6</v>
      </c>
      <c r="AF73">
        <v>98.651656394305505</v>
      </c>
    </row>
    <row r="74" spans="1:32" x14ac:dyDescent="0.55000000000000004">
      <c r="A74" s="2">
        <v>39843</v>
      </c>
      <c r="B74">
        <v>49.430999999999997</v>
      </c>
      <c r="V74" s="2"/>
      <c r="W74" s="2"/>
      <c r="X74">
        <f t="shared" si="3"/>
        <v>49.430999999999997</v>
      </c>
      <c r="Y74" s="1">
        <f>Italy!B72</f>
        <v>165.32</v>
      </c>
      <c r="Z74">
        <f t="shared" si="4"/>
        <v>98.497829347807894</v>
      </c>
      <c r="AA74" s="5">
        <v>85.3</v>
      </c>
      <c r="AB74" s="5">
        <f>NetDebt!G90</f>
        <v>476562.95471921837</v>
      </c>
      <c r="AC74">
        <v>200901</v>
      </c>
      <c r="AE74">
        <v>98.1</v>
      </c>
      <c r="AF74">
        <v>98.497829347807894</v>
      </c>
    </row>
    <row r="75" spans="1:32" x14ac:dyDescent="0.55000000000000004">
      <c r="A75" s="2">
        <v>39871</v>
      </c>
      <c r="B75">
        <v>97.305000000000007</v>
      </c>
      <c r="V75" s="2"/>
      <c r="W75" s="2"/>
      <c r="X75">
        <f t="shared" si="3"/>
        <v>97.305000000000007</v>
      </c>
      <c r="Y75" s="1">
        <f>Italy!B73</f>
        <v>178.80699999999999</v>
      </c>
      <c r="Z75">
        <f t="shared" si="4"/>
        <v>98.454531461609307</v>
      </c>
      <c r="AA75" s="5">
        <v>78</v>
      </c>
      <c r="AB75" s="5">
        <f>NetDebt!G91</f>
        <v>480607.87726662681</v>
      </c>
      <c r="AC75">
        <v>200902</v>
      </c>
      <c r="AE75">
        <v>98</v>
      </c>
      <c r="AF75">
        <v>98.454531461609307</v>
      </c>
    </row>
    <row r="76" spans="1:32" x14ac:dyDescent="0.55000000000000004">
      <c r="A76" s="2">
        <v>39903</v>
      </c>
      <c r="B76">
        <v>91.962000000000003</v>
      </c>
      <c r="V76" s="2"/>
      <c r="W76" s="2"/>
      <c r="X76">
        <f t="shared" si="3"/>
        <v>91.962000000000003</v>
      </c>
      <c r="Y76" s="1">
        <f>Italy!B74</f>
        <v>150.995</v>
      </c>
      <c r="Z76">
        <f t="shared" si="4"/>
        <v>98.338650497926906</v>
      </c>
      <c r="AA76" s="5">
        <v>79</v>
      </c>
      <c r="AB76" s="5">
        <f>NetDebt!G92</f>
        <v>484652.79981403536</v>
      </c>
      <c r="AC76">
        <v>200903</v>
      </c>
      <c r="AE76">
        <v>98.2</v>
      </c>
      <c r="AF76">
        <v>98.338650497926906</v>
      </c>
    </row>
    <row r="77" spans="1:32" x14ac:dyDescent="0.55000000000000004">
      <c r="A77" s="2">
        <v>39933</v>
      </c>
      <c r="B77">
        <v>68.284999999999997</v>
      </c>
      <c r="V77" s="2"/>
      <c r="W77" s="2"/>
      <c r="X77">
        <f t="shared" si="3"/>
        <v>68.284999999999997</v>
      </c>
      <c r="Y77" s="1">
        <f>Italy!B75</f>
        <v>106.729</v>
      </c>
      <c r="Z77">
        <f t="shared" si="4"/>
        <v>98.176946534131105</v>
      </c>
      <c r="AA77" s="5">
        <v>82.5</v>
      </c>
      <c r="AB77" s="5">
        <f>NetDebt!G93</f>
        <v>487223.83427477186</v>
      </c>
      <c r="AC77">
        <v>200904</v>
      </c>
      <c r="AE77">
        <v>98.2</v>
      </c>
      <c r="AF77">
        <v>98.176946534131105</v>
      </c>
    </row>
    <row r="78" spans="1:32" x14ac:dyDescent="0.55000000000000004">
      <c r="A78" s="2">
        <v>39962</v>
      </c>
      <c r="B78">
        <v>38.936999999999998</v>
      </c>
      <c r="V78" s="2"/>
      <c r="W78" s="2"/>
      <c r="X78">
        <f t="shared" si="3"/>
        <v>38.936999999999998</v>
      </c>
      <c r="Y78" s="1">
        <f>Italy!B76</f>
        <v>106</v>
      </c>
      <c r="Z78">
        <f t="shared" si="4"/>
        <v>97.963975313939201</v>
      </c>
      <c r="AA78" s="5">
        <v>85.5</v>
      </c>
      <c r="AB78" s="5">
        <f>NetDebt!G94</f>
        <v>489794.86873550835</v>
      </c>
      <c r="AC78">
        <v>200905</v>
      </c>
      <c r="AE78">
        <v>98.1</v>
      </c>
      <c r="AF78">
        <v>97.963975313939201</v>
      </c>
    </row>
    <row r="79" spans="1:32" x14ac:dyDescent="0.55000000000000004">
      <c r="A79" s="2">
        <v>39994</v>
      </c>
      <c r="B79">
        <v>47.058999999999997</v>
      </c>
      <c r="V79" s="2"/>
      <c r="W79" s="2"/>
      <c r="X79">
        <f t="shared" si="3"/>
        <v>47.058999999999997</v>
      </c>
      <c r="Y79" s="1">
        <f>Italy!B77</f>
        <v>83.837999999999994</v>
      </c>
      <c r="Z79">
        <f t="shared" si="4"/>
        <v>97.781153316601404</v>
      </c>
      <c r="AA79" s="5">
        <v>87.1</v>
      </c>
      <c r="AB79" s="5">
        <f>NetDebt!G95</f>
        <v>492365.90319624491</v>
      </c>
      <c r="AC79">
        <v>200906</v>
      </c>
      <c r="AE79">
        <v>97.9</v>
      </c>
      <c r="AF79">
        <v>97.781153316601404</v>
      </c>
    </row>
    <row r="80" spans="1:32" x14ac:dyDescent="0.55000000000000004">
      <c r="A80" s="2">
        <v>40025</v>
      </c>
      <c r="B80">
        <v>43.238999999999997</v>
      </c>
      <c r="V80" s="2"/>
      <c r="W80" s="2"/>
      <c r="X80">
        <f t="shared" si="3"/>
        <v>43.238999999999997</v>
      </c>
      <c r="Y80" s="1">
        <f>Italy!B78</f>
        <v>60.91</v>
      </c>
      <c r="Z80">
        <f t="shared" si="4"/>
        <v>97.691405398069605</v>
      </c>
      <c r="AA80" s="5">
        <v>88.3</v>
      </c>
      <c r="AB80" s="5">
        <f>NetDebt!G96</f>
        <v>494936.9376569814</v>
      </c>
      <c r="AC80">
        <v>200907</v>
      </c>
      <c r="AE80">
        <v>97.7</v>
      </c>
      <c r="AF80">
        <v>97.691405398069605</v>
      </c>
    </row>
    <row r="81" spans="1:32" x14ac:dyDescent="0.55000000000000004">
      <c r="A81" s="2">
        <v>40056</v>
      </c>
      <c r="B81">
        <v>37.387999999999998</v>
      </c>
      <c r="V81" s="2"/>
      <c r="W81" s="2"/>
      <c r="X81">
        <f t="shared" si="3"/>
        <v>37.387999999999998</v>
      </c>
      <c r="Y81" s="1">
        <f>Italy!B79</f>
        <v>74.896000000000001</v>
      </c>
      <c r="Z81">
        <f t="shared" si="4"/>
        <v>97.554861756176805</v>
      </c>
      <c r="AA81" s="5">
        <v>89.6</v>
      </c>
      <c r="AB81" s="5">
        <f>NetDebt!G97</f>
        <v>497507.9721177179</v>
      </c>
      <c r="AC81">
        <v>200908</v>
      </c>
      <c r="AE81">
        <v>97.7</v>
      </c>
      <c r="AF81">
        <v>97.554861756176805</v>
      </c>
    </row>
    <row r="82" spans="1:32" x14ac:dyDescent="0.55000000000000004">
      <c r="A82" s="2">
        <v>40086</v>
      </c>
      <c r="B82">
        <v>42.793999999999997</v>
      </c>
      <c r="V82" s="2"/>
      <c r="W82" s="2"/>
      <c r="X82">
        <f t="shared" si="3"/>
        <v>42.793999999999997</v>
      </c>
      <c r="Y82" s="1">
        <f>Italy!B80</f>
        <v>67.998000000000005</v>
      </c>
      <c r="Z82">
        <f t="shared" si="4"/>
        <v>97.509890410459306</v>
      </c>
      <c r="AA82" s="5">
        <v>92.6</v>
      </c>
      <c r="AB82" s="5">
        <f>NetDebt!G98</f>
        <v>500079.00657845446</v>
      </c>
      <c r="AC82">
        <v>200909</v>
      </c>
      <c r="AE82">
        <v>97.8</v>
      </c>
      <c r="AF82">
        <v>97.509890410459306</v>
      </c>
    </row>
    <row r="83" spans="1:32" x14ac:dyDescent="0.55000000000000004">
      <c r="A83" s="2">
        <v>40116</v>
      </c>
      <c r="B83">
        <v>49.316000000000003</v>
      </c>
      <c r="V83" s="2"/>
      <c r="W83" s="2"/>
      <c r="X83">
        <f t="shared" si="3"/>
        <v>49.316000000000003</v>
      </c>
      <c r="Y83" s="1">
        <f>Italy!B81</f>
        <v>72.507999999999996</v>
      </c>
      <c r="Z83">
        <f t="shared" si="4"/>
        <v>97.426145448823206</v>
      </c>
      <c r="AA83" s="5">
        <v>95</v>
      </c>
      <c r="AB83" s="5">
        <f>NetDebt!G99</f>
        <v>502650.0410391909</v>
      </c>
      <c r="AC83">
        <v>200910</v>
      </c>
      <c r="AE83">
        <v>97.7</v>
      </c>
      <c r="AF83">
        <v>97.426145448823206</v>
      </c>
    </row>
    <row r="84" spans="1:32" x14ac:dyDescent="0.55000000000000004">
      <c r="A84" s="2">
        <v>40147</v>
      </c>
      <c r="B84">
        <v>75.87</v>
      </c>
      <c r="V84" s="2"/>
      <c r="W84" s="2"/>
      <c r="X84">
        <f t="shared" si="3"/>
        <v>75.87</v>
      </c>
      <c r="Y84" s="1">
        <f>Italy!B82</f>
        <v>90.561000000000007</v>
      </c>
      <c r="Z84">
        <f t="shared" si="4"/>
        <v>97.495464112617498</v>
      </c>
      <c r="AA84" s="5">
        <v>97</v>
      </c>
      <c r="AB84" s="5">
        <f>NetDebt!G100</f>
        <v>505221.07549992739</v>
      </c>
      <c r="AC84">
        <v>200911</v>
      </c>
      <c r="AE84">
        <v>97.5</v>
      </c>
      <c r="AF84">
        <v>97.495464112617498</v>
      </c>
    </row>
    <row r="85" spans="1:32" x14ac:dyDescent="0.55000000000000004">
      <c r="A85" s="2">
        <v>40178</v>
      </c>
      <c r="B85">
        <v>67.738</v>
      </c>
      <c r="V85" s="2"/>
      <c r="W85" s="2"/>
      <c r="X85">
        <f t="shared" si="3"/>
        <v>67.738</v>
      </c>
      <c r="Y85" s="1">
        <f>Italy!B83</f>
        <v>108.736</v>
      </c>
      <c r="Z85">
        <f t="shared" si="4"/>
        <v>97.487753526367399</v>
      </c>
      <c r="AA85" s="5">
        <v>97.8</v>
      </c>
      <c r="AB85" s="5">
        <f>NetDebt!G101</f>
        <v>507792.10996066389</v>
      </c>
      <c r="AC85">
        <v>200912</v>
      </c>
      <c r="AE85">
        <v>97.4</v>
      </c>
      <c r="AF85">
        <v>97.487753526367399</v>
      </c>
    </row>
    <row r="86" spans="1:32" x14ac:dyDescent="0.55000000000000004">
      <c r="A86" s="2">
        <v>40207</v>
      </c>
      <c r="B86">
        <v>84.605000000000004</v>
      </c>
      <c r="V86" s="2"/>
      <c r="W86" s="2"/>
      <c r="X86">
        <f t="shared" si="3"/>
        <v>84.605000000000004</v>
      </c>
      <c r="Y86" s="1">
        <f>Italy!B84</f>
        <v>119.834</v>
      </c>
      <c r="Z86">
        <f t="shared" si="4"/>
        <v>97.522819116766499</v>
      </c>
      <c r="AA86" s="5">
        <v>100.3</v>
      </c>
      <c r="AB86" s="5">
        <f>NetDebt!G102</f>
        <v>510363.14442140044</v>
      </c>
      <c r="AC86">
        <v>201001</v>
      </c>
      <c r="AE86">
        <v>97.1</v>
      </c>
      <c r="AF86">
        <v>97.522819116766499</v>
      </c>
    </row>
    <row r="87" spans="1:32" x14ac:dyDescent="0.55000000000000004">
      <c r="A87" s="2">
        <v>40235</v>
      </c>
      <c r="B87">
        <v>71.492000000000004</v>
      </c>
      <c r="V87" s="2"/>
      <c r="W87" s="2"/>
      <c r="X87">
        <f t="shared" si="3"/>
        <v>71.492000000000004</v>
      </c>
      <c r="Y87" s="1">
        <f>Italy!B85</f>
        <v>129.59700000000001</v>
      </c>
      <c r="Z87">
        <f t="shared" si="4"/>
        <v>97.514209775399195</v>
      </c>
      <c r="AA87" s="5">
        <v>100.7</v>
      </c>
      <c r="AB87" s="5">
        <f>NetDebt!G103</f>
        <v>512934.17888213694</v>
      </c>
      <c r="AC87">
        <v>201002</v>
      </c>
      <c r="AE87">
        <v>97.1</v>
      </c>
      <c r="AF87">
        <v>97.514209775399195</v>
      </c>
    </row>
    <row r="88" spans="1:32" x14ac:dyDescent="0.55000000000000004">
      <c r="A88" s="2">
        <v>40268</v>
      </c>
      <c r="B88">
        <v>66.814999999999998</v>
      </c>
      <c r="V88" s="2"/>
      <c r="W88" s="2"/>
      <c r="X88">
        <f t="shared" si="3"/>
        <v>66.814999999999998</v>
      </c>
      <c r="Y88" s="1">
        <f>Italy!B86</f>
        <v>115.29900000000001</v>
      </c>
      <c r="Z88">
        <f t="shared" si="4"/>
        <v>97.396566412612799</v>
      </c>
      <c r="AA88" s="5">
        <v>100.9</v>
      </c>
      <c r="AB88" s="5">
        <f>NetDebt!G104</f>
        <v>515505.21334287344</v>
      </c>
      <c r="AC88">
        <v>201003</v>
      </c>
      <c r="AE88">
        <v>97.3</v>
      </c>
      <c r="AF88">
        <v>97.396566412612799</v>
      </c>
    </row>
    <row r="89" spans="1:32" x14ac:dyDescent="0.55000000000000004">
      <c r="A89" s="2">
        <v>40298</v>
      </c>
      <c r="B89">
        <v>70.412999999999997</v>
      </c>
      <c r="V89" s="2"/>
      <c r="W89" s="2"/>
      <c r="X89">
        <f t="shared" si="3"/>
        <v>70.412999999999997</v>
      </c>
      <c r="Y89" s="1">
        <f>Italy!B87</f>
        <v>141.249</v>
      </c>
      <c r="Z89">
        <f t="shared" si="4"/>
        <v>97.020616551135703</v>
      </c>
      <c r="AA89" s="5">
        <v>102</v>
      </c>
      <c r="AB89" s="5">
        <f>NetDebt!G105</f>
        <v>521824.87820793939</v>
      </c>
      <c r="AC89">
        <v>201004</v>
      </c>
      <c r="AE89">
        <v>97.1</v>
      </c>
      <c r="AF89">
        <v>97.020616551135703</v>
      </c>
    </row>
    <row r="90" spans="1:32" x14ac:dyDescent="0.55000000000000004">
      <c r="A90" s="2">
        <v>40329</v>
      </c>
      <c r="B90">
        <v>90.504000000000005</v>
      </c>
      <c r="V90" s="2"/>
      <c r="W90" s="2"/>
      <c r="X90">
        <f t="shared" si="3"/>
        <v>90.504000000000005</v>
      </c>
      <c r="Y90" s="1">
        <f>Italy!B88</f>
        <v>199.03899999999999</v>
      </c>
      <c r="Z90">
        <f t="shared" si="4"/>
        <v>96.922945254356307</v>
      </c>
      <c r="AA90" s="5">
        <v>101.8</v>
      </c>
      <c r="AB90" s="5">
        <f>NetDebt!G106</f>
        <v>528144.54307300528</v>
      </c>
      <c r="AC90">
        <v>201005</v>
      </c>
      <c r="AE90">
        <v>97.1</v>
      </c>
      <c r="AF90">
        <v>96.922945254356307</v>
      </c>
    </row>
    <row r="91" spans="1:32" x14ac:dyDescent="0.55000000000000004">
      <c r="A91" s="2">
        <v>40359</v>
      </c>
      <c r="B91">
        <v>92.525000000000006</v>
      </c>
      <c r="V91" s="2"/>
      <c r="W91" s="2"/>
      <c r="X91">
        <f t="shared" si="3"/>
        <v>92.525000000000006</v>
      </c>
      <c r="Y91" s="1">
        <f>Italy!B89</f>
        <v>190.28800000000001</v>
      </c>
      <c r="Z91">
        <f t="shared" si="4"/>
        <v>96.895989737313698</v>
      </c>
      <c r="AA91" s="5">
        <v>101</v>
      </c>
      <c r="AB91" s="5">
        <f>NetDebt!G107</f>
        <v>534464.20793807122</v>
      </c>
      <c r="AC91">
        <v>201006</v>
      </c>
      <c r="AE91">
        <v>97</v>
      </c>
      <c r="AF91">
        <v>96.895989737313698</v>
      </c>
    </row>
    <row r="92" spans="1:32" x14ac:dyDescent="0.55000000000000004">
      <c r="A92" s="2">
        <v>40389</v>
      </c>
      <c r="B92">
        <v>70.393000000000001</v>
      </c>
      <c r="V92" s="2"/>
      <c r="W92" s="2"/>
      <c r="X92">
        <f t="shared" si="3"/>
        <v>70.393000000000001</v>
      </c>
      <c r="Y92" s="1">
        <f>Italy!B90</f>
        <v>136.33199999999999</v>
      </c>
      <c r="Z92">
        <f t="shared" si="4"/>
        <v>96.5947838665723</v>
      </c>
      <c r="AA92" s="5">
        <v>102.1</v>
      </c>
      <c r="AB92" s="5">
        <f>NetDebt!G108</f>
        <v>540783.87280313706</v>
      </c>
      <c r="AC92">
        <v>201007</v>
      </c>
      <c r="AE92">
        <v>96.6</v>
      </c>
      <c r="AF92">
        <v>96.5947838665723</v>
      </c>
    </row>
    <row r="93" spans="1:32" x14ac:dyDescent="0.55000000000000004">
      <c r="A93" s="2">
        <v>40421</v>
      </c>
      <c r="B93">
        <v>69.298000000000002</v>
      </c>
      <c r="V93" s="2"/>
      <c r="W93" s="2"/>
      <c r="X93">
        <f t="shared" si="3"/>
        <v>69.298000000000002</v>
      </c>
      <c r="Y93" s="1">
        <f>Italy!B91</f>
        <v>230.33199999999999</v>
      </c>
      <c r="Z93">
        <f t="shared" si="4"/>
        <v>96.470936209108601</v>
      </c>
      <c r="AA93" s="5">
        <v>102.5</v>
      </c>
      <c r="AB93" s="5">
        <f>NetDebt!G109</f>
        <v>547103.53766820289</v>
      </c>
      <c r="AC93">
        <v>201008</v>
      </c>
      <c r="AE93">
        <v>96.6</v>
      </c>
      <c r="AF93">
        <v>96.470936209108601</v>
      </c>
    </row>
    <row r="94" spans="1:32" x14ac:dyDescent="0.55000000000000004">
      <c r="A94" s="2">
        <v>40451</v>
      </c>
      <c r="B94">
        <v>61.661999999999999</v>
      </c>
      <c r="V94" s="2"/>
      <c r="W94" s="2"/>
      <c r="X94">
        <f t="shared" si="3"/>
        <v>61.661999999999999</v>
      </c>
      <c r="Y94" s="1">
        <f>Italy!B92</f>
        <v>194.874</v>
      </c>
      <c r="Z94">
        <f t="shared" si="4"/>
        <v>96.336908165669399</v>
      </c>
      <c r="AA94" s="5">
        <v>104.1</v>
      </c>
      <c r="AB94" s="5">
        <f>NetDebt!G110</f>
        <v>553423.20253326884</v>
      </c>
      <c r="AC94">
        <v>201009</v>
      </c>
      <c r="AE94">
        <v>96.6</v>
      </c>
      <c r="AF94">
        <v>96.336908165669399</v>
      </c>
    </row>
    <row r="95" spans="1:32" x14ac:dyDescent="0.55000000000000004">
      <c r="A95" s="2">
        <v>40480</v>
      </c>
      <c r="B95">
        <v>55.116999999999997</v>
      </c>
      <c r="V95" s="2"/>
      <c r="W95" s="2"/>
      <c r="X95">
        <f t="shared" si="3"/>
        <v>55.116999999999997</v>
      </c>
      <c r="Y95" s="1">
        <f>Italy!B93</f>
        <v>171.12899999999999</v>
      </c>
      <c r="Z95">
        <f t="shared" si="4"/>
        <v>96.650725467700696</v>
      </c>
      <c r="AA95" s="5">
        <v>101.2</v>
      </c>
      <c r="AB95" s="5">
        <f>NetDebt!G111</f>
        <v>559742.86739833467</v>
      </c>
      <c r="AC95">
        <v>201010</v>
      </c>
      <c r="AE95">
        <v>96.9</v>
      </c>
      <c r="AF95">
        <v>96.650725467700696</v>
      </c>
    </row>
    <row r="96" spans="1:32" x14ac:dyDescent="0.55000000000000004">
      <c r="A96" s="2">
        <v>40512</v>
      </c>
      <c r="B96">
        <v>70.878</v>
      </c>
      <c r="V96" s="2"/>
      <c r="W96" s="2"/>
      <c r="X96">
        <f t="shared" si="3"/>
        <v>70.878</v>
      </c>
      <c r="Y96" s="1">
        <f>Italy!B94</f>
        <v>268.995</v>
      </c>
      <c r="Z96">
        <f t="shared" si="4"/>
        <v>96.719995944048307</v>
      </c>
      <c r="AA96" s="5">
        <v>102.8</v>
      </c>
      <c r="AB96" s="5">
        <f>NetDebt!G112</f>
        <v>566062.53226340062</v>
      </c>
      <c r="AC96">
        <v>201011</v>
      </c>
      <c r="AE96">
        <v>96.7</v>
      </c>
      <c r="AF96">
        <v>96.719995944048307</v>
      </c>
    </row>
    <row r="97" spans="1:32" x14ac:dyDescent="0.55000000000000004">
      <c r="A97" s="2">
        <v>40543</v>
      </c>
      <c r="B97">
        <v>72.421999999999997</v>
      </c>
      <c r="V97" s="2"/>
      <c r="W97" s="2"/>
      <c r="X97">
        <f t="shared" si="3"/>
        <v>72.421999999999997</v>
      </c>
      <c r="Y97" s="1">
        <f>Italy!B95</f>
        <v>238.46700000000001</v>
      </c>
      <c r="Z97">
        <f t="shared" si="4"/>
        <v>96.718343480176202</v>
      </c>
      <c r="AA97" s="5">
        <v>103.4</v>
      </c>
      <c r="AB97" s="5">
        <f>NetDebt!G113</f>
        <v>572382.19712846645</v>
      </c>
      <c r="AC97">
        <v>201012</v>
      </c>
      <c r="AE97">
        <v>96.6</v>
      </c>
      <c r="AF97">
        <v>96.718343480176202</v>
      </c>
    </row>
    <row r="98" spans="1:32" x14ac:dyDescent="0.55000000000000004">
      <c r="A98" s="2">
        <v>40574</v>
      </c>
      <c r="B98">
        <v>84.188000000000002</v>
      </c>
      <c r="V98" s="2"/>
      <c r="W98" s="2"/>
      <c r="X98">
        <f t="shared" ref="X98:X129" si="5">B98</f>
        <v>84.188000000000002</v>
      </c>
      <c r="Y98" s="1">
        <f>Italy!B96</f>
        <v>180.00200000000001</v>
      </c>
      <c r="Z98">
        <f t="shared" si="4"/>
        <v>96.751253293632701</v>
      </c>
      <c r="AA98" s="5">
        <v>103.9</v>
      </c>
      <c r="AB98" s="5">
        <f>NetDebt!G114</f>
        <v>578701.86199353239</v>
      </c>
      <c r="AC98">
        <v>201101</v>
      </c>
      <c r="AE98">
        <v>96.3</v>
      </c>
      <c r="AF98">
        <v>96.751253293632701</v>
      </c>
    </row>
    <row r="99" spans="1:32" x14ac:dyDescent="0.55000000000000004">
      <c r="A99" s="2">
        <v>40602</v>
      </c>
      <c r="B99">
        <v>81.391999999999996</v>
      </c>
      <c r="V99" s="2"/>
      <c r="W99" s="2"/>
      <c r="X99">
        <f t="shared" si="5"/>
        <v>81.391999999999996</v>
      </c>
      <c r="Y99" s="1">
        <f>Italy!B97</f>
        <v>183.36799999999999</v>
      </c>
      <c r="Z99">
        <f t="shared" si="4"/>
        <v>96.691409292713402</v>
      </c>
      <c r="AA99" s="5">
        <v>104.5</v>
      </c>
      <c r="AB99" s="5">
        <f>NetDebt!G115</f>
        <v>585021.52685859834</v>
      </c>
      <c r="AC99">
        <v>201102</v>
      </c>
      <c r="AE99">
        <v>96.3</v>
      </c>
      <c r="AF99">
        <v>96.691409292713402</v>
      </c>
    </row>
    <row r="100" spans="1:32" x14ac:dyDescent="0.55000000000000004">
      <c r="A100" s="2">
        <v>40633</v>
      </c>
      <c r="B100">
        <v>99.745000000000005</v>
      </c>
      <c r="V100" s="2"/>
      <c r="W100" s="2"/>
      <c r="X100">
        <f t="shared" si="5"/>
        <v>99.745000000000005</v>
      </c>
      <c r="Y100" s="1">
        <f>Italy!B98</f>
        <v>150.94200000000001</v>
      </c>
      <c r="Z100">
        <f t="shared" si="4"/>
        <v>96.668820444622099</v>
      </c>
      <c r="AA100" s="5">
        <v>87.3</v>
      </c>
      <c r="AB100" s="5">
        <f>NetDebt!G116</f>
        <v>591341.19172366417</v>
      </c>
      <c r="AC100">
        <v>201103</v>
      </c>
      <c r="AE100">
        <v>96.6</v>
      </c>
      <c r="AF100">
        <v>96.668820444622099</v>
      </c>
    </row>
    <row r="101" spans="1:32" x14ac:dyDescent="0.55000000000000004">
      <c r="A101" s="2">
        <v>40662</v>
      </c>
      <c r="B101">
        <v>78.5</v>
      </c>
      <c r="V101" s="2"/>
      <c r="W101" s="2"/>
      <c r="X101">
        <f t="shared" si="5"/>
        <v>78.5</v>
      </c>
      <c r="Y101" s="1">
        <f>Italy!B99</f>
        <v>148.05000000000001</v>
      </c>
      <c r="Z101">
        <f t="shared" si="4"/>
        <v>96.775892550491704</v>
      </c>
      <c r="AA101" s="5">
        <v>89.2</v>
      </c>
      <c r="AB101" s="5">
        <f>NetDebt!G117</f>
        <v>592968.99956828367</v>
      </c>
      <c r="AC101">
        <v>201104</v>
      </c>
      <c r="AE101">
        <v>96.9</v>
      </c>
      <c r="AF101">
        <v>96.775892550491704</v>
      </c>
    </row>
    <row r="102" spans="1:32" x14ac:dyDescent="0.55000000000000004">
      <c r="A102" s="2">
        <v>40694</v>
      </c>
      <c r="B102">
        <v>86.834999999999994</v>
      </c>
      <c r="V102" s="2"/>
      <c r="W102" s="2"/>
      <c r="X102">
        <f t="shared" si="5"/>
        <v>86.834999999999994</v>
      </c>
      <c r="Y102" s="1">
        <f>Italy!B100</f>
        <v>163.55799999999999</v>
      </c>
      <c r="Z102">
        <f t="shared" si="4"/>
        <v>96.779874503526301</v>
      </c>
      <c r="AA102" s="5">
        <v>95.3</v>
      </c>
      <c r="AB102" s="5">
        <f>NetDebt!G118</f>
        <v>594596.80741290317</v>
      </c>
      <c r="AC102">
        <v>201105</v>
      </c>
      <c r="AE102">
        <v>97</v>
      </c>
      <c r="AF102">
        <v>96.779874503526301</v>
      </c>
    </row>
    <row r="103" spans="1:32" x14ac:dyDescent="0.55000000000000004">
      <c r="A103" s="2">
        <v>40724</v>
      </c>
      <c r="B103">
        <v>90.772999999999996</v>
      </c>
      <c r="V103" s="2"/>
      <c r="W103" s="2"/>
      <c r="X103">
        <f t="shared" si="5"/>
        <v>90.772999999999996</v>
      </c>
      <c r="Y103" s="1">
        <f>Italy!B101</f>
        <v>171.03899999999999</v>
      </c>
      <c r="Z103">
        <f t="shared" si="4"/>
        <v>96.589612662271094</v>
      </c>
      <c r="AA103" s="5">
        <v>99.3</v>
      </c>
      <c r="AB103" s="5">
        <f>NetDebt!G119</f>
        <v>596224.61525752267</v>
      </c>
      <c r="AC103">
        <v>201106</v>
      </c>
      <c r="AE103">
        <v>96.7</v>
      </c>
      <c r="AF103">
        <v>96.589612662271094</v>
      </c>
    </row>
    <row r="104" spans="1:32" x14ac:dyDescent="0.55000000000000004">
      <c r="A104" s="2">
        <v>40753</v>
      </c>
      <c r="B104">
        <v>90.638999999999996</v>
      </c>
      <c r="V104" s="2"/>
      <c r="W104" s="2"/>
      <c r="X104">
        <f t="shared" si="5"/>
        <v>90.638999999999996</v>
      </c>
      <c r="Y104" s="1">
        <f>Italy!B102</f>
        <v>310.23700000000002</v>
      </c>
      <c r="Z104">
        <f t="shared" si="4"/>
        <v>96.687944269981003</v>
      </c>
      <c r="AA104" s="5">
        <v>100.5</v>
      </c>
      <c r="AB104" s="5">
        <f>NetDebt!G120</f>
        <v>597852.42310214217</v>
      </c>
      <c r="AC104">
        <v>201107</v>
      </c>
      <c r="AE104">
        <v>96.7</v>
      </c>
      <c r="AF104">
        <v>96.687944269981003</v>
      </c>
    </row>
    <row r="105" spans="1:32" x14ac:dyDescent="0.55000000000000004">
      <c r="A105" s="2">
        <v>40786</v>
      </c>
      <c r="B105">
        <v>104.554</v>
      </c>
      <c r="V105" s="2"/>
      <c r="W105" s="2"/>
      <c r="X105">
        <f t="shared" si="5"/>
        <v>104.554</v>
      </c>
      <c r="Y105" s="1">
        <f>Italy!B103</f>
        <v>360.541</v>
      </c>
      <c r="Z105">
        <f t="shared" si="4"/>
        <v>96.677700183386506</v>
      </c>
      <c r="AA105" s="5">
        <v>102.2</v>
      </c>
      <c r="AB105" s="5">
        <f>NetDebt!G121</f>
        <v>599480.23094676156</v>
      </c>
      <c r="AC105">
        <v>201108</v>
      </c>
      <c r="AE105">
        <v>96.8</v>
      </c>
      <c r="AF105">
        <v>96.677700183386506</v>
      </c>
    </row>
    <row r="106" spans="1:32" x14ac:dyDescent="0.55000000000000004">
      <c r="A106" s="2">
        <v>40816</v>
      </c>
      <c r="B106">
        <v>146.471</v>
      </c>
      <c r="V106" s="2"/>
      <c r="W106" s="2"/>
      <c r="X106">
        <f t="shared" si="5"/>
        <v>146.471</v>
      </c>
      <c r="Y106" s="1">
        <f>Italy!B104</f>
        <v>469.97500000000002</v>
      </c>
      <c r="Z106">
        <f t="shared" si="4"/>
        <v>96.561278098160201</v>
      </c>
      <c r="AA106" s="5">
        <v>101.3</v>
      </c>
      <c r="AB106" s="5">
        <f>NetDebt!G122</f>
        <v>601108.03879138106</v>
      </c>
      <c r="AC106">
        <v>201109</v>
      </c>
      <c r="AE106">
        <v>96.8</v>
      </c>
      <c r="AF106">
        <v>96.561278098160201</v>
      </c>
    </row>
    <row r="107" spans="1:32" x14ac:dyDescent="0.55000000000000004">
      <c r="A107" s="2">
        <v>40847</v>
      </c>
      <c r="B107">
        <v>98.516999999999996</v>
      </c>
      <c r="V107" s="2"/>
      <c r="W107" s="2"/>
      <c r="X107">
        <f t="shared" si="5"/>
        <v>98.516999999999996</v>
      </c>
      <c r="Y107" s="1">
        <f>Italy!B105</f>
        <v>444.62799999999999</v>
      </c>
      <c r="Z107">
        <f t="shared" si="4"/>
        <v>96.462301491202496</v>
      </c>
      <c r="AA107" s="5">
        <v>103.1</v>
      </c>
      <c r="AB107" s="5">
        <f>NetDebt!G123</f>
        <v>602735.84663600056</v>
      </c>
      <c r="AC107">
        <v>201110</v>
      </c>
      <c r="AE107">
        <v>96.7</v>
      </c>
      <c r="AF107">
        <v>96.462301491202496</v>
      </c>
    </row>
    <row r="108" spans="1:32" x14ac:dyDescent="0.55000000000000004">
      <c r="A108" s="2">
        <v>40877</v>
      </c>
      <c r="B108">
        <v>131.73599999999999</v>
      </c>
      <c r="V108" s="2"/>
      <c r="W108" s="2"/>
      <c r="X108">
        <f t="shared" si="5"/>
        <v>131.73599999999999</v>
      </c>
      <c r="Y108" s="1">
        <f>Italy!B106</f>
        <v>486.822</v>
      </c>
      <c r="Z108">
        <f t="shared" si="4"/>
        <v>96.535186780261</v>
      </c>
      <c r="AA108" s="5">
        <v>100.9</v>
      </c>
      <c r="AB108" s="5">
        <f>NetDebt!G124</f>
        <v>604363.65448061994</v>
      </c>
      <c r="AC108">
        <v>201111</v>
      </c>
      <c r="AE108">
        <v>96.5</v>
      </c>
      <c r="AF108">
        <v>96.535186780261</v>
      </c>
    </row>
    <row r="109" spans="1:32" x14ac:dyDescent="0.55000000000000004">
      <c r="A109" s="2">
        <v>40907</v>
      </c>
      <c r="B109">
        <v>143.071</v>
      </c>
      <c r="V109" s="2"/>
      <c r="W109" s="2"/>
      <c r="X109">
        <f t="shared" si="5"/>
        <v>143.071</v>
      </c>
      <c r="Y109" s="1">
        <f>Italy!B107</f>
        <v>503.21100000000001</v>
      </c>
      <c r="Z109">
        <f t="shared" si="4"/>
        <v>96.639624042319596</v>
      </c>
      <c r="AA109" s="5">
        <v>102.9</v>
      </c>
      <c r="AB109" s="5">
        <f>NetDebt!G125</f>
        <v>605991.46232523955</v>
      </c>
      <c r="AC109">
        <v>201112</v>
      </c>
      <c r="AE109">
        <v>96.5</v>
      </c>
      <c r="AF109">
        <v>96.639624042319596</v>
      </c>
    </row>
    <row r="110" spans="1:32" x14ac:dyDescent="0.55000000000000004">
      <c r="A110" s="2">
        <v>40939</v>
      </c>
      <c r="B110">
        <v>138.22499999999999</v>
      </c>
      <c r="V110" s="2"/>
      <c r="W110" s="2"/>
      <c r="X110">
        <f t="shared" si="5"/>
        <v>138.22499999999999</v>
      </c>
      <c r="Y110" s="1">
        <f>Italy!B108</f>
        <v>416.44</v>
      </c>
      <c r="Z110">
        <f t="shared" si="4"/>
        <v>96.683941977930004</v>
      </c>
      <c r="AA110" s="5">
        <v>103.3</v>
      </c>
      <c r="AB110" s="5">
        <f>NetDebt!G126</f>
        <v>607619.27016985894</v>
      </c>
      <c r="AC110">
        <v>201201</v>
      </c>
      <c r="AE110">
        <v>96.2</v>
      </c>
      <c r="AF110">
        <v>96.683941977930004</v>
      </c>
    </row>
    <row r="111" spans="1:32" x14ac:dyDescent="0.55000000000000004">
      <c r="A111" s="2">
        <v>40968</v>
      </c>
      <c r="B111">
        <v>118.53</v>
      </c>
      <c r="V111" s="2"/>
      <c r="W111" s="2"/>
      <c r="X111">
        <f t="shared" si="5"/>
        <v>118.53</v>
      </c>
      <c r="Y111" s="1">
        <f>Italy!B109</f>
        <v>380.54300000000001</v>
      </c>
      <c r="Z111">
        <f t="shared" si="4"/>
        <v>96.797514847495094</v>
      </c>
      <c r="AA111" s="5">
        <v>103.1</v>
      </c>
      <c r="AB111" s="5">
        <f>NetDebt!G127</f>
        <v>609247.07801447844</v>
      </c>
      <c r="AC111">
        <v>201202</v>
      </c>
      <c r="AE111">
        <v>96.4</v>
      </c>
      <c r="AF111">
        <v>96.797514847495094</v>
      </c>
    </row>
    <row r="112" spans="1:32" x14ac:dyDescent="0.55000000000000004">
      <c r="A112" s="2">
        <v>40998</v>
      </c>
      <c r="B112">
        <v>99.944000000000003</v>
      </c>
      <c r="V112" s="2"/>
      <c r="W112" s="2"/>
      <c r="X112">
        <f t="shared" si="5"/>
        <v>99.944000000000003</v>
      </c>
      <c r="Y112" s="1">
        <f>Italy!B110</f>
        <v>396.76400000000001</v>
      </c>
      <c r="Z112">
        <f t="shared" si="4"/>
        <v>96.8802519833052</v>
      </c>
      <c r="AA112" s="5">
        <v>102.9</v>
      </c>
      <c r="AB112" s="5">
        <f>NetDebt!G128</f>
        <v>610874.88585909794</v>
      </c>
      <c r="AC112">
        <v>201203</v>
      </c>
      <c r="AE112">
        <v>96.8</v>
      </c>
      <c r="AF112">
        <v>96.8802519833052</v>
      </c>
    </row>
    <row r="113" spans="1:32" x14ac:dyDescent="0.55000000000000004">
      <c r="A113" s="2">
        <v>41029</v>
      </c>
      <c r="B113">
        <v>94.504999999999995</v>
      </c>
      <c r="V113" s="2"/>
      <c r="W113" s="2"/>
      <c r="X113">
        <f t="shared" si="5"/>
        <v>94.504999999999995</v>
      </c>
      <c r="Y113" s="1">
        <f>Italy!B111</f>
        <v>444.96699999999998</v>
      </c>
      <c r="Z113">
        <f t="shared" si="4"/>
        <v>96.938633241059605</v>
      </c>
      <c r="AA113" s="5">
        <v>102.4</v>
      </c>
      <c r="AB113" s="5">
        <f>NetDebt!G129</f>
        <v>609710.23215631035</v>
      </c>
      <c r="AC113">
        <v>201204</v>
      </c>
      <c r="AE113">
        <v>97.1</v>
      </c>
      <c r="AF113">
        <v>96.938633241059605</v>
      </c>
    </row>
    <row r="114" spans="1:32" x14ac:dyDescent="0.55000000000000004">
      <c r="A114" s="2">
        <v>41060</v>
      </c>
      <c r="B114">
        <v>103.33199999999999</v>
      </c>
      <c r="V114" s="2"/>
      <c r="W114" s="2"/>
      <c r="X114">
        <f t="shared" si="5"/>
        <v>103.33199999999999</v>
      </c>
      <c r="Y114" s="1">
        <f>Italy!B112</f>
        <v>562.71199999999999</v>
      </c>
      <c r="Z114">
        <f t="shared" si="4"/>
        <v>96.636825179184299</v>
      </c>
      <c r="AA114" s="5">
        <v>100.6</v>
      </c>
      <c r="AB114" s="5">
        <f>NetDebt!G130</f>
        <v>608545.57845352276</v>
      </c>
      <c r="AC114">
        <v>201205</v>
      </c>
      <c r="AE114">
        <v>96.9</v>
      </c>
      <c r="AF114">
        <v>96.636825179184299</v>
      </c>
    </row>
    <row r="115" spans="1:32" x14ac:dyDescent="0.55000000000000004">
      <c r="A115" s="2">
        <v>41089</v>
      </c>
      <c r="B115">
        <v>94.66</v>
      </c>
      <c r="V115" s="2"/>
      <c r="W115" s="2"/>
      <c r="X115">
        <f t="shared" si="5"/>
        <v>94.66</v>
      </c>
      <c r="Y115" s="1">
        <f>Italy!B113</f>
        <v>487.786</v>
      </c>
      <c r="Z115">
        <f t="shared" si="4"/>
        <v>96.373471004256601</v>
      </c>
      <c r="AA115" s="5">
        <v>99.8</v>
      </c>
      <c r="AB115" s="5">
        <f>NetDebt!G131</f>
        <v>607380.92475073517</v>
      </c>
      <c r="AC115">
        <v>201206</v>
      </c>
      <c r="AE115">
        <v>96.5</v>
      </c>
      <c r="AF115">
        <v>96.373471004256601</v>
      </c>
    </row>
    <row r="116" spans="1:32" x14ac:dyDescent="0.55000000000000004">
      <c r="A116" s="2">
        <v>41121</v>
      </c>
      <c r="B116">
        <v>90.83</v>
      </c>
      <c r="V116" s="2"/>
      <c r="W116" s="2"/>
      <c r="X116">
        <f t="shared" si="5"/>
        <v>90.83</v>
      </c>
      <c r="Y116" s="1">
        <f>Italy!B114</f>
        <v>485.339</v>
      </c>
      <c r="Z116">
        <f t="shared" si="4"/>
        <v>96.362879983360699</v>
      </c>
      <c r="AA116" s="5">
        <v>99.3</v>
      </c>
      <c r="AB116" s="5">
        <f>NetDebt!G132</f>
        <v>606216.27104794758</v>
      </c>
      <c r="AC116">
        <v>201207</v>
      </c>
      <c r="AE116">
        <v>96.4</v>
      </c>
      <c r="AF116">
        <v>96.362879983360699</v>
      </c>
    </row>
    <row r="117" spans="1:32" x14ac:dyDescent="0.55000000000000004">
      <c r="A117" s="2">
        <v>41152</v>
      </c>
      <c r="B117">
        <v>85.305999999999997</v>
      </c>
      <c r="V117" s="2"/>
      <c r="W117" s="2"/>
      <c r="X117">
        <f t="shared" si="5"/>
        <v>85.305999999999997</v>
      </c>
      <c r="Y117" s="1">
        <f>Italy!B115</f>
        <v>466.32799999999997</v>
      </c>
      <c r="Z117">
        <f t="shared" si="4"/>
        <v>96.367339291676103</v>
      </c>
      <c r="AA117" s="5">
        <v>97.8</v>
      </c>
      <c r="AB117" s="5">
        <f>NetDebt!G133</f>
        <v>605051.61734515987</v>
      </c>
      <c r="AC117">
        <v>201208</v>
      </c>
      <c r="AE117">
        <v>96.5</v>
      </c>
      <c r="AF117">
        <v>96.367339291676103</v>
      </c>
    </row>
    <row r="118" spans="1:32" x14ac:dyDescent="0.55000000000000004">
      <c r="A118" s="2">
        <v>41180</v>
      </c>
      <c r="B118">
        <v>84.566999999999993</v>
      </c>
      <c r="V118" s="2"/>
      <c r="W118" s="2"/>
      <c r="X118">
        <f t="shared" si="5"/>
        <v>84.566999999999993</v>
      </c>
      <c r="Y118" s="1">
        <f>Italy!B116</f>
        <v>356.20299999999997</v>
      </c>
      <c r="Z118">
        <f t="shared" si="4"/>
        <v>96.496431261799302</v>
      </c>
      <c r="AA118" s="5">
        <v>95.7</v>
      </c>
      <c r="AB118" s="5">
        <f>NetDebt!G134</f>
        <v>603886.9636423724</v>
      </c>
      <c r="AC118">
        <v>201209</v>
      </c>
      <c r="AE118">
        <v>96.7</v>
      </c>
      <c r="AF118">
        <v>96.496431261799302</v>
      </c>
    </row>
    <row r="119" spans="1:32" x14ac:dyDescent="0.55000000000000004">
      <c r="A119" s="2">
        <v>41213</v>
      </c>
      <c r="B119">
        <v>75.974000000000004</v>
      </c>
      <c r="V119" s="2"/>
      <c r="W119" s="2"/>
      <c r="X119">
        <f t="shared" si="5"/>
        <v>75.974000000000004</v>
      </c>
      <c r="Y119" s="1">
        <f>Italy!B117</f>
        <v>272.995</v>
      </c>
      <c r="Z119">
        <f t="shared" si="4"/>
        <v>96.483194155499106</v>
      </c>
      <c r="AA119" s="5">
        <v>96</v>
      </c>
      <c r="AB119" s="5">
        <f>NetDebt!G135</f>
        <v>602722.30993958469</v>
      </c>
      <c r="AC119">
        <v>201210</v>
      </c>
      <c r="AE119">
        <v>96.7</v>
      </c>
      <c r="AF119">
        <v>96.483194155499106</v>
      </c>
    </row>
    <row r="120" spans="1:32" x14ac:dyDescent="0.55000000000000004">
      <c r="A120" s="2">
        <v>41243</v>
      </c>
      <c r="B120">
        <v>67.218999999999994</v>
      </c>
      <c r="V120" s="2"/>
      <c r="W120" s="2"/>
      <c r="X120">
        <f t="shared" si="5"/>
        <v>67.218999999999994</v>
      </c>
      <c r="Y120" s="1">
        <f>Italy!B118</f>
        <v>243.65100000000001</v>
      </c>
      <c r="Z120">
        <f t="shared" si="4"/>
        <v>96.430926413117106</v>
      </c>
      <c r="AA120" s="5">
        <v>95.1</v>
      </c>
      <c r="AB120" s="5">
        <f>NetDebt!G136</f>
        <v>601557.65623679711</v>
      </c>
      <c r="AC120">
        <v>201211</v>
      </c>
      <c r="AE120">
        <v>96.4</v>
      </c>
      <c r="AF120">
        <v>96.430926413117106</v>
      </c>
    </row>
    <row r="121" spans="1:32" x14ac:dyDescent="0.55000000000000004">
      <c r="A121" s="2">
        <v>41274</v>
      </c>
      <c r="B121">
        <v>76.275999999999996</v>
      </c>
      <c r="V121" s="2"/>
      <c r="W121" s="2"/>
      <c r="X121">
        <f t="shared" si="5"/>
        <v>76.275999999999996</v>
      </c>
      <c r="Y121" s="1">
        <f>Italy!B119</f>
        <v>278.27999999999997</v>
      </c>
      <c r="Z121">
        <f t="shared" si="4"/>
        <v>96.438581887123107</v>
      </c>
      <c r="AA121" s="7">
        <v>96.4</v>
      </c>
      <c r="AB121" s="5">
        <f>NetDebt!G137</f>
        <v>600393.00253400963</v>
      </c>
      <c r="AC121">
        <v>201212</v>
      </c>
      <c r="AE121">
        <v>96.3</v>
      </c>
      <c r="AF121">
        <v>96.438581887123107</v>
      </c>
    </row>
    <row r="122" spans="1:32" x14ac:dyDescent="0.55000000000000004">
      <c r="A122" s="2">
        <v>41305</v>
      </c>
      <c r="B122">
        <v>75.563999999999993</v>
      </c>
      <c r="V122" s="2"/>
      <c r="W122" s="2"/>
      <c r="X122">
        <f t="shared" si="5"/>
        <v>75.563999999999993</v>
      </c>
      <c r="Y122" s="1">
        <f>Italy!B120</f>
        <v>251.59299999999999</v>
      </c>
      <c r="Z122">
        <f t="shared" si="4"/>
        <v>96.507012955299899</v>
      </c>
      <c r="AA122" s="6">
        <v>94.8</v>
      </c>
      <c r="AB122" s="5">
        <f>NetDebt!G138</f>
        <v>599228.34883122193</v>
      </c>
      <c r="AC122">
        <v>201301</v>
      </c>
      <c r="AE122">
        <v>96</v>
      </c>
      <c r="AF122">
        <v>96.507012955299899</v>
      </c>
    </row>
    <row r="123" spans="1:32" x14ac:dyDescent="0.55000000000000004">
      <c r="A123" s="2">
        <v>41333</v>
      </c>
      <c r="B123">
        <v>70.692999999999998</v>
      </c>
      <c r="V123" s="2"/>
      <c r="W123" s="2"/>
      <c r="X123">
        <f t="shared" si="5"/>
        <v>70.692999999999998</v>
      </c>
      <c r="Y123" s="1">
        <f>Italy!B121</f>
        <v>278.32299999999998</v>
      </c>
      <c r="Z123">
        <f t="shared" si="4"/>
        <v>96.513427051295295</v>
      </c>
      <c r="AA123" s="6">
        <v>96.5</v>
      </c>
      <c r="AB123" s="5">
        <f>NetDebt!G139</f>
        <v>598063.69512843434</v>
      </c>
      <c r="AC123">
        <v>201302</v>
      </c>
      <c r="AE123">
        <v>96.1</v>
      </c>
      <c r="AF123">
        <v>96.513427051295295</v>
      </c>
    </row>
    <row r="124" spans="1:32" x14ac:dyDescent="0.55000000000000004">
      <c r="A124" s="2">
        <v>41362</v>
      </c>
      <c r="B124">
        <v>74.56</v>
      </c>
      <c r="V124" s="2"/>
      <c r="W124" s="2"/>
      <c r="X124">
        <f t="shared" si="5"/>
        <v>74.56</v>
      </c>
      <c r="Y124" s="1">
        <f>Italy!B122</f>
        <v>304.50400000000002</v>
      </c>
      <c r="Z124">
        <f t="shared" si="4"/>
        <v>96.513387459859601</v>
      </c>
      <c r="AA124" s="6">
        <v>97.7</v>
      </c>
      <c r="AB124" s="5">
        <f>NetDebt!G140</f>
        <v>596899.04142564675</v>
      </c>
      <c r="AC124">
        <v>201303</v>
      </c>
      <c r="AE124">
        <v>96.4</v>
      </c>
      <c r="AF124">
        <v>96.513387459859601</v>
      </c>
    </row>
    <row r="125" spans="1:32" x14ac:dyDescent="0.55000000000000004">
      <c r="A125" s="2">
        <v>41394</v>
      </c>
      <c r="B125">
        <v>65.879000000000005</v>
      </c>
      <c r="V125" s="2"/>
      <c r="W125" s="2"/>
      <c r="X125">
        <f t="shared" si="5"/>
        <v>65.879000000000005</v>
      </c>
      <c r="Y125" s="1">
        <f>Italy!B123</f>
        <v>252.18600000000001</v>
      </c>
      <c r="Z125">
        <f t="shared" si="4"/>
        <v>96.521993233774396</v>
      </c>
      <c r="AA125" s="6">
        <v>97.7</v>
      </c>
      <c r="AB125" s="5">
        <f>NetDebt!G141</f>
        <v>598570.51532571588</v>
      </c>
      <c r="AC125">
        <v>201304</v>
      </c>
      <c r="AE125">
        <v>96.7</v>
      </c>
      <c r="AF125">
        <v>96.521993233774396</v>
      </c>
    </row>
    <row r="126" spans="1:32" x14ac:dyDescent="0.55000000000000004">
      <c r="A126" s="2">
        <v>41425</v>
      </c>
      <c r="B126">
        <v>77.518000000000001</v>
      </c>
      <c r="V126" s="2"/>
      <c r="W126" s="2"/>
      <c r="X126">
        <f t="shared" si="5"/>
        <v>77.518000000000001</v>
      </c>
      <c r="Y126" s="1">
        <f>Italy!B124</f>
        <v>254.798</v>
      </c>
      <c r="Z126">
        <f t="shared" si="4"/>
        <v>96.613594688916294</v>
      </c>
      <c r="AA126" s="6">
        <v>99.3</v>
      </c>
      <c r="AB126" s="5">
        <f>NetDebt!G142</f>
        <v>600241.98922578513</v>
      </c>
      <c r="AC126">
        <v>201305</v>
      </c>
      <c r="AE126">
        <v>96.9</v>
      </c>
      <c r="AF126">
        <v>96.613594688916294</v>
      </c>
    </row>
    <row r="127" spans="1:32" x14ac:dyDescent="0.55000000000000004">
      <c r="A127" s="2">
        <v>41453</v>
      </c>
      <c r="B127">
        <v>78.117000000000004</v>
      </c>
      <c r="V127" s="2"/>
      <c r="W127" s="2"/>
      <c r="X127">
        <f t="shared" si="5"/>
        <v>78.117000000000004</v>
      </c>
      <c r="Y127" s="1">
        <f>Italy!B125</f>
        <v>280.53100000000001</v>
      </c>
      <c r="Z127">
        <f t="shared" si="4"/>
        <v>96.743568642424805</v>
      </c>
      <c r="AA127" s="6">
        <v>98.2</v>
      </c>
      <c r="AB127" s="5">
        <f>NetDebt!G143</f>
        <v>601913.46312585426</v>
      </c>
      <c r="AC127">
        <v>201306</v>
      </c>
      <c r="AE127">
        <v>96.9</v>
      </c>
      <c r="AF127">
        <v>96.743568642424805</v>
      </c>
    </row>
    <row r="128" spans="1:32" x14ac:dyDescent="0.55000000000000004">
      <c r="A128" s="2">
        <v>41486</v>
      </c>
      <c r="B128">
        <v>64.343000000000004</v>
      </c>
      <c r="V128" s="2"/>
      <c r="W128" s="2"/>
      <c r="X128">
        <f t="shared" si="5"/>
        <v>64.343000000000004</v>
      </c>
      <c r="Y128" s="1">
        <f>Italy!B126</f>
        <v>253.583</v>
      </c>
      <c r="Z128">
        <f t="shared" si="4"/>
        <v>96.936376802021101</v>
      </c>
      <c r="AA128" s="6">
        <v>99.8</v>
      </c>
      <c r="AB128" s="5">
        <f>NetDebt!G144</f>
        <v>603584.9370259234</v>
      </c>
      <c r="AC128">
        <v>201307</v>
      </c>
      <c r="AE128">
        <v>97</v>
      </c>
      <c r="AF128">
        <v>96.936376802021101</v>
      </c>
    </row>
    <row r="129" spans="1:32" x14ac:dyDescent="0.55000000000000004">
      <c r="A129" s="2">
        <v>41516</v>
      </c>
      <c r="B129">
        <v>68.47</v>
      </c>
      <c r="V129" s="2"/>
      <c r="W129" s="2"/>
      <c r="X129">
        <f t="shared" si="5"/>
        <v>68.47</v>
      </c>
      <c r="Y129" s="1">
        <f>Italy!B127</f>
        <v>240.47200000000001</v>
      </c>
      <c r="Z129">
        <f t="shared" si="4"/>
        <v>97.161996526250505</v>
      </c>
      <c r="AA129" s="6">
        <v>100</v>
      </c>
      <c r="AB129" s="5">
        <f>NetDebt!G145</f>
        <v>605256.41092599265</v>
      </c>
      <c r="AC129">
        <v>201308</v>
      </c>
      <c r="AE129">
        <v>97.3</v>
      </c>
      <c r="AF129">
        <v>97.161996526250505</v>
      </c>
    </row>
    <row r="130" spans="1:32" x14ac:dyDescent="0.55000000000000004">
      <c r="A130" s="2">
        <v>41547</v>
      </c>
      <c r="B130">
        <v>62.375</v>
      </c>
      <c r="V130" s="2"/>
      <c r="W130" s="2"/>
      <c r="X130">
        <f t="shared" ref="X130:X158" si="6">B130</f>
        <v>62.375</v>
      </c>
      <c r="Y130" s="1">
        <f>Italy!B128</f>
        <v>268.00700000000001</v>
      </c>
      <c r="Z130">
        <f t="shared" si="4"/>
        <v>97.225713005047794</v>
      </c>
      <c r="AA130" s="6">
        <v>101</v>
      </c>
      <c r="AB130" s="5">
        <f>NetDebt!G146</f>
        <v>606927.88482606178</v>
      </c>
      <c r="AC130">
        <v>201309</v>
      </c>
      <c r="AE130">
        <v>97.4</v>
      </c>
      <c r="AF130">
        <v>97.225713005047794</v>
      </c>
    </row>
    <row r="131" spans="1:32" x14ac:dyDescent="0.55000000000000004">
      <c r="A131" s="2">
        <v>41578</v>
      </c>
      <c r="B131">
        <v>54.737000000000002</v>
      </c>
      <c r="V131" s="2"/>
      <c r="W131" s="2"/>
      <c r="X131">
        <f t="shared" si="6"/>
        <v>54.737000000000002</v>
      </c>
      <c r="Y131" s="1">
        <f>Italy!B129</f>
        <v>207.21299999999999</v>
      </c>
      <c r="Z131">
        <f t="shared" ref="Z131:Z194" si="7">AF131</f>
        <v>97.392114006041197</v>
      </c>
      <c r="AA131" s="6">
        <v>101.2</v>
      </c>
      <c r="AB131" s="5">
        <f>NetDebt!G147</f>
        <v>608599.35872613091</v>
      </c>
      <c r="AC131">
        <v>201310</v>
      </c>
      <c r="AE131">
        <v>97.6</v>
      </c>
      <c r="AF131">
        <v>97.392114006041197</v>
      </c>
    </row>
    <row r="132" spans="1:32" x14ac:dyDescent="0.55000000000000004">
      <c r="A132" s="2">
        <v>41607</v>
      </c>
      <c r="B132">
        <v>49.073</v>
      </c>
      <c r="V132" s="2"/>
      <c r="W132" s="2"/>
      <c r="X132">
        <f t="shared" si="6"/>
        <v>49.073</v>
      </c>
      <c r="Y132" s="1">
        <f>Italy!B130</f>
        <v>178.14500000000001</v>
      </c>
      <c r="Z132">
        <f t="shared" si="7"/>
        <v>97.518077643731004</v>
      </c>
      <c r="AA132" s="6">
        <v>101.8</v>
      </c>
      <c r="AB132" s="5">
        <f>NetDebt!G148</f>
        <v>610270.83262620016</v>
      </c>
      <c r="AC132">
        <v>201311</v>
      </c>
      <c r="AE132">
        <v>97.5</v>
      </c>
      <c r="AF132">
        <v>97.518077643731004</v>
      </c>
    </row>
    <row r="133" spans="1:32" x14ac:dyDescent="0.55000000000000004">
      <c r="A133" s="2">
        <v>41639</v>
      </c>
      <c r="B133">
        <v>39.292999999999999</v>
      </c>
      <c r="V133" s="2"/>
      <c r="W133" s="2"/>
      <c r="X133">
        <f t="shared" si="6"/>
        <v>39.292999999999999</v>
      </c>
      <c r="Y133" s="1">
        <f>Italy!B131</f>
        <v>168.452</v>
      </c>
      <c r="Z133">
        <f t="shared" si="7"/>
        <v>97.623480151155903</v>
      </c>
      <c r="AA133" s="6">
        <v>101.8</v>
      </c>
      <c r="AB133" s="5">
        <f>NetDebt!G149</f>
        <v>611942.3065262693</v>
      </c>
      <c r="AC133">
        <v>201312</v>
      </c>
      <c r="AE133">
        <v>97.5</v>
      </c>
      <c r="AF133">
        <v>97.623480151155903</v>
      </c>
    </row>
    <row r="134" spans="1:32" x14ac:dyDescent="0.55000000000000004">
      <c r="A134" s="2">
        <v>41670</v>
      </c>
      <c r="B134">
        <v>52.335000000000001</v>
      </c>
      <c r="V134" s="2"/>
      <c r="W134" s="2"/>
      <c r="X134">
        <f t="shared" si="6"/>
        <v>52.335000000000001</v>
      </c>
      <c r="Y134" s="1">
        <f>Italy!B132</f>
        <v>172.779</v>
      </c>
      <c r="Z134">
        <f t="shared" si="7"/>
        <v>97.718275720323405</v>
      </c>
      <c r="AA134" s="6">
        <v>103.8</v>
      </c>
      <c r="AB134" s="5">
        <f>NetDebt!G150</f>
        <v>613613.78042633843</v>
      </c>
      <c r="AC134">
        <v>201401</v>
      </c>
      <c r="AE134">
        <v>97.2</v>
      </c>
      <c r="AF134">
        <v>97.718275720323405</v>
      </c>
    </row>
    <row r="135" spans="1:32" x14ac:dyDescent="0.55000000000000004">
      <c r="A135" s="2">
        <v>41698</v>
      </c>
      <c r="B135">
        <v>47.17</v>
      </c>
      <c r="V135" s="2"/>
      <c r="W135" s="2"/>
      <c r="X135">
        <f t="shared" si="6"/>
        <v>47.17</v>
      </c>
      <c r="Y135" s="1">
        <f>Italy!B133</f>
        <v>146.05000000000001</v>
      </c>
      <c r="Z135">
        <f t="shared" si="7"/>
        <v>97.725974641841802</v>
      </c>
      <c r="AA135" s="6">
        <v>102.7</v>
      </c>
      <c r="AB135" s="5">
        <f>NetDebt!G151</f>
        <v>615285.25432640768</v>
      </c>
      <c r="AC135">
        <v>201402</v>
      </c>
      <c r="AE135">
        <v>97.3</v>
      </c>
      <c r="AF135">
        <v>97.725974641841802</v>
      </c>
    </row>
    <row r="136" spans="1:32" x14ac:dyDescent="0.55000000000000004">
      <c r="A136" s="2">
        <v>41729</v>
      </c>
      <c r="B136">
        <v>49.177999999999997</v>
      </c>
      <c r="V136" s="2"/>
      <c r="W136" s="2"/>
      <c r="X136">
        <f t="shared" si="6"/>
        <v>49.177999999999997</v>
      </c>
      <c r="Y136" s="1">
        <f>Italy!B134</f>
        <v>130.66</v>
      </c>
      <c r="Z136">
        <f t="shared" si="7"/>
        <v>97.854098815689895</v>
      </c>
      <c r="AA136" s="6">
        <v>104.2</v>
      </c>
      <c r="AB136" s="5">
        <f>NetDebt!G152</f>
        <v>616956.72822647681</v>
      </c>
      <c r="AC136">
        <v>201403</v>
      </c>
      <c r="AE136">
        <v>97.7</v>
      </c>
      <c r="AF136">
        <v>97.854098815689895</v>
      </c>
    </row>
    <row r="137" spans="1:32" x14ac:dyDescent="0.55000000000000004">
      <c r="A137" s="2">
        <v>41759</v>
      </c>
      <c r="B137">
        <v>45.387999999999998</v>
      </c>
      <c r="V137" s="2"/>
      <c r="W137" s="2"/>
      <c r="X137">
        <f t="shared" si="6"/>
        <v>45.387999999999998</v>
      </c>
      <c r="Y137" s="1">
        <f>Italy!B135</f>
        <v>112.995</v>
      </c>
      <c r="Z137">
        <f t="shared" si="7"/>
        <v>99.617243992849097</v>
      </c>
      <c r="AA137" s="6">
        <v>99.6</v>
      </c>
      <c r="AB137" s="5">
        <f>NetDebt!G153</f>
        <v>616869.38118910138</v>
      </c>
      <c r="AC137">
        <v>201404</v>
      </c>
      <c r="AE137">
        <v>99.8</v>
      </c>
      <c r="AF137">
        <v>99.617243992849097</v>
      </c>
    </row>
    <row r="138" spans="1:32" x14ac:dyDescent="0.55000000000000004">
      <c r="A138" s="2">
        <v>41789</v>
      </c>
      <c r="B138">
        <v>39.5</v>
      </c>
      <c r="V138" s="2"/>
      <c r="W138" s="2"/>
      <c r="X138">
        <f t="shared" si="6"/>
        <v>39.5</v>
      </c>
      <c r="Y138" s="1">
        <f>Italy!B136</f>
        <v>110.173</v>
      </c>
      <c r="Z138">
        <f t="shared" si="7"/>
        <v>99.796883197791402</v>
      </c>
      <c r="AA138" s="6">
        <v>101.9</v>
      </c>
      <c r="AB138" s="5">
        <f>NetDebt!G154</f>
        <v>616782.03415172605</v>
      </c>
      <c r="AC138">
        <v>201405</v>
      </c>
      <c r="AE138">
        <v>100.1</v>
      </c>
      <c r="AF138">
        <v>99.796883197791402</v>
      </c>
    </row>
    <row r="139" spans="1:32" x14ac:dyDescent="0.55000000000000004">
      <c r="A139" s="2">
        <v>41820</v>
      </c>
      <c r="B139">
        <v>36.5</v>
      </c>
      <c r="V139" s="2"/>
      <c r="W139" s="2"/>
      <c r="X139">
        <f t="shared" si="6"/>
        <v>36.5</v>
      </c>
      <c r="Y139" s="1">
        <f>Italy!B137</f>
        <v>94.513999999999996</v>
      </c>
      <c r="Z139">
        <f t="shared" si="7"/>
        <v>99.919110877251796</v>
      </c>
      <c r="AA139" s="6">
        <v>100.3</v>
      </c>
      <c r="AB139" s="5">
        <f>NetDebt!G155</f>
        <v>616694.68711435061</v>
      </c>
      <c r="AC139">
        <v>201406</v>
      </c>
      <c r="AE139">
        <v>100.1</v>
      </c>
      <c r="AF139">
        <v>99.919110877251796</v>
      </c>
    </row>
    <row r="140" spans="1:32" x14ac:dyDescent="0.55000000000000004">
      <c r="A140" s="2">
        <v>41851</v>
      </c>
      <c r="B140">
        <v>35.664999999999999</v>
      </c>
      <c r="V140" s="2"/>
      <c r="W140" s="2"/>
      <c r="X140">
        <f t="shared" si="6"/>
        <v>35.664999999999999</v>
      </c>
      <c r="Y140" s="1">
        <f>Italy!B138</f>
        <v>102.155</v>
      </c>
      <c r="Z140">
        <f t="shared" si="7"/>
        <v>100.222158210898</v>
      </c>
      <c r="AA140" s="6">
        <v>100.1</v>
      </c>
      <c r="AB140" s="5">
        <f>NetDebt!G156</f>
        <v>616607.34007697518</v>
      </c>
      <c r="AC140">
        <v>201407</v>
      </c>
      <c r="AE140">
        <v>100.3</v>
      </c>
      <c r="AF140">
        <v>100.222158210898</v>
      </c>
    </row>
    <row r="141" spans="1:32" x14ac:dyDescent="0.55000000000000004">
      <c r="A141" s="2">
        <v>41880</v>
      </c>
      <c r="B141">
        <v>35.674999999999997</v>
      </c>
      <c r="V141" s="2"/>
      <c r="W141" s="2"/>
      <c r="X141">
        <f t="shared" si="6"/>
        <v>35.674999999999997</v>
      </c>
      <c r="Y141" s="1">
        <f>Italy!B139</f>
        <v>96.911000000000001</v>
      </c>
      <c r="Z141">
        <f t="shared" si="7"/>
        <v>100.161094364707</v>
      </c>
      <c r="AA141" s="6">
        <v>99.5</v>
      </c>
      <c r="AB141" s="5">
        <f>NetDebt!G157</f>
        <v>616519.99303959974</v>
      </c>
      <c r="AC141">
        <v>201408</v>
      </c>
      <c r="AE141">
        <v>100.3</v>
      </c>
      <c r="AF141">
        <v>100.161094364707</v>
      </c>
    </row>
    <row r="142" spans="1:32" x14ac:dyDescent="0.55000000000000004">
      <c r="A142" s="2">
        <v>41912</v>
      </c>
      <c r="B142">
        <v>44.243000000000002</v>
      </c>
      <c r="V142" s="2"/>
      <c r="W142" s="2"/>
      <c r="X142">
        <f t="shared" si="6"/>
        <v>44.243000000000002</v>
      </c>
      <c r="Y142" s="1">
        <f>Italy!B140</f>
        <v>105.955</v>
      </c>
      <c r="Z142">
        <f t="shared" si="7"/>
        <v>100.16384898796601</v>
      </c>
      <c r="AA142" s="6">
        <v>100.7</v>
      </c>
      <c r="AB142" s="5">
        <f>NetDebt!G158</f>
        <v>616432.6460022243</v>
      </c>
      <c r="AC142">
        <v>201409</v>
      </c>
      <c r="AE142">
        <v>100.3</v>
      </c>
      <c r="AF142">
        <v>100.16384898796601</v>
      </c>
    </row>
    <row r="143" spans="1:32" x14ac:dyDescent="0.55000000000000004">
      <c r="A143" s="2">
        <v>41943</v>
      </c>
      <c r="B143">
        <v>47.658000000000001</v>
      </c>
      <c r="V143" s="2"/>
      <c r="W143" s="2"/>
      <c r="X143">
        <f t="shared" si="6"/>
        <v>47.658000000000001</v>
      </c>
      <c r="Y143" s="1">
        <f>Italy!B141</f>
        <v>128.482</v>
      </c>
      <c r="Z143">
        <f t="shared" si="7"/>
        <v>100.205236982682</v>
      </c>
      <c r="AA143" s="6">
        <v>100.4</v>
      </c>
      <c r="AB143" s="5">
        <f>NetDebt!G159</f>
        <v>616345.29896484886</v>
      </c>
      <c r="AC143">
        <v>201410</v>
      </c>
      <c r="AE143">
        <v>100.4</v>
      </c>
      <c r="AF143">
        <v>100.205236982682</v>
      </c>
    </row>
    <row r="144" spans="1:32" x14ac:dyDescent="0.55000000000000004">
      <c r="A144" s="2">
        <v>41971</v>
      </c>
      <c r="B144">
        <v>57.335000000000001</v>
      </c>
      <c r="V144" s="2"/>
      <c r="W144" s="2"/>
      <c r="X144">
        <f t="shared" si="6"/>
        <v>57.335000000000001</v>
      </c>
      <c r="Y144" s="1">
        <f>Italy!B142</f>
        <v>129.327</v>
      </c>
      <c r="Z144">
        <f t="shared" si="7"/>
        <v>100.084539756906</v>
      </c>
      <c r="AA144" s="6">
        <v>100.4</v>
      </c>
      <c r="AB144" s="5">
        <f>NetDebt!G160</f>
        <v>616257.95192747354</v>
      </c>
      <c r="AC144">
        <v>201411</v>
      </c>
      <c r="AE144">
        <v>100.1</v>
      </c>
      <c r="AF144">
        <v>100.084539756906</v>
      </c>
    </row>
    <row r="145" spans="1:32" x14ac:dyDescent="0.55000000000000004">
      <c r="A145" s="2">
        <v>42004</v>
      </c>
      <c r="B145">
        <v>66.328999999999994</v>
      </c>
      <c r="V145" s="2"/>
      <c r="W145" s="2"/>
      <c r="X145">
        <f t="shared" si="6"/>
        <v>66.328999999999994</v>
      </c>
      <c r="Y145" s="1">
        <f>Italy!B143</f>
        <v>136.929</v>
      </c>
      <c r="Z145">
        <f t="shared" si="7"/>
        <v>100.088868190114</v>
      </c>
      <c r="AA145" s="6">
        <v>99.9</v>
      </c>
      <c r="AB145" s="5">
        <f>NetDebt!G161</f>
        <v>616170.60489009821</v>
      </c>
      <c r="AC145">
        <v>201412</v>
      </c>
      <c r="AE145">
        <v>100</v>
      </c>
      <c r="AF145">
        <v>100.088868190114</v>
      </c>
    </row>
    <row r="146" spans="1:32" x14ac:dyDescent="0.55000000000000004">
      <c r="A146" s="2">
        <v>42034</v>
      </c>
      <c r="B146">
        <v>51.66</v>
      </c>
      <c r="V146" s="2"/>
      <c r="W146" s="2"/>
      <c r="X146">
        <f t="shared" si="6"/>
        <v>51.66</v>
      </c>
      <c r="Y146" s="1">
        <f>Italy!B144</f>
        <v>110.03700000000001</v>
      </c>
      <c r="Z146">
        <f t="shared" si="7"/>
        <v>100.004415815115</v>
      </c>
      <c r="AA146" s="6">
        <v>102.9</v>
      </c>
      <c r="AB146" s="5">
        <f>NetDebt!G162</f>
        <v>616083.25785272277</v>
      </c>
      <c r="AC146">
        <v>201501</v>
      </c>
      <c r="AE146">
        <v>99.5</v>
      </c>
      <c r="AF146">
        <v>100.004415815115</v>
      </c>
    </row>
    <row r="147" spans="1:32" x14ac:dyDescent="0.55000000000000004">
      <c r="A147" s="2">
        <v>42062</v>
      </c>
      <c r="B147">
        <v>45.170999999999999</v>
      </c>
      <c r="V147" s="2"/>
      <c r="W147" s="2"/>
      <c r="X147">
        <f t="shared" si="6"/>
        <v>45.170999999999999</v>
      </c>
      <c r="Y147" s="1">
        <f>Italy!B145</f>
        <v>110.33</v>
      </c>
      <c r="Z147">
        <f t="shared" si="7"/>
        <v>99.821302302294399</v>
      </c>
      <c r="AA147" s="6">
        <v>99.8</v>
      </c>
      <c r="AB147" s="5">
        <f>NetDebt!G163</f>
        <v>615995.91081534734</v>
      </c>
      <c r="AC147">
        <v>201502</v>
      </c>
      <c r="AE147">
        <v>99.4</v>
      </c>
      <c r="AF147">
        <v>99.821302302294399</v>
      </c>
    </row>
    <row r="148" spans="1:32" x14ac:dyDescent="0.55000000000000004">
      <c r="A148" s="2">
        <v>42094</v>
      </c>
      <c r="B148">
        <v>34.828000000000003</v>
      </c>
      <c r="V148" s="2"/>
      <c r="W148" s="2"/>
      <c r="X148">
        <f t="shared" si="6"/>
        <v>34.828000000000003</v>
      </c>
      <c r="Y148" s="1">
        <f>Italy!B146</f>
        <v>108.206</v>
      </c>
      <c r="Z148">
        <f t="shared" si="7"/>
        <v>99.978011339560695</v>
      </c>
      <c r="AA148" s="6">
        <v>99.3</v>
      </c>
      <c r="AB148" s="5">
        <f>NetDebt!G164</f>
        <v>615908.5637779719</v>
      </c>
      <c r="AC148">
        <v>201503</v>
      </c>
      <c r="AE148">
        <v>99.8</v>
      </c>
      <c r="AF148">
        <v>99.978011339560695</v>
      </c>
    </row>
    <row r="149" spans="1:32" x14ac:dyDescent="0.55000000000000004">
      <c r="A149" s="2">
        <v>42124</v>
      </c>
      <c r="B149">
        <v>36.167000000000002</v>
      </c>
      <c r="V149" s="2"/>
      <c r="W149" s="2"/>
      <c r="X149">
        <f t="shared" si="6"/>
        <v>36.167000000000002</v>
      </c>
      <c r="Y149" s="1">
        <f>Italy!B147</f>
        <v>123.31699999999999</v>
      </c>
      <c r="Z149">
        <f t="shared" si="7"/>
        <v>100.03378749304601</v>
      </c>
      <c r="AA149" s="6">
        <v>99.5</v>
      </c>
      <c r="AB149" s="5">
        <f>NetDebt!G165</f>
        <v>618813.76023451472</v>
      </c>
      <c r="AC149">
        <v>201504</v>
      </c>
      <c r="AE149">
        <v>100.2</v>
      </c>
      <c r="AF149">
        <v>100.03378749304601</v>
      </c>
    </row>
    <row r="150" spans="1:32" x14ac:dyDescent="0.55000000000000004">
      <c r="A150" s="2">
        <v>42153</v>
      </c>
      <c r="B150">
        <v>38.331000000000003</v>
      </c>
      <c r="V150" s="2"/>
      <c r="W150" s="2"/>
      <c r="X150">
        <f t="shared" si="6"/>
        <v>38.331000000000003</v>
      </c>
      <c r="Y150" s="1">
        <f>Italy!B148</f>
        <v>112.40600000000001</v>
      </c>
      <c r="Z150">
        <f t="shared" si="7"/>
        <v>100.010675290401</v>
      </c>
      <c r="AA150" s="6">
        <v>99.5</v>
      </c>
      <c r="AB150" s="5">
        <f>NetDebt!G166</f>
        <v>621718.95669105742</v>
      </c>
      <c r="AC150">
        <v>201505</v>
      </c>
      <c r="AE150">
        <v>100.3</v>
      </c>
      <c r="AF150">
        <v>100.010675290401</v>
      </c>
    </row>
    <row r="151" spans="1:32" x14ac:dyDescent="0.55000000000000004">
      <c r="A151" s="2">
        <v>42185</v>
      </c>
      <c r="B151">
        <v>43.238999999999997</v>
      </c>
      <c r="V151" s="2"/>
      <c r="W151" s="2"/>
      <c r="X151">
        <f t="shared" si="6"/>
        <v>43.238999999999997</v>
      </c>
      <c r="Y151" s="1">
        <f>Italy!B149</f>
        <v>136.30799999999999</v>
      </c>
      <c r="Z151">
        <f t="shared" si="7"/>
        <v>100.00992067307099</v>
      </c>
      <c r="AA151" s="6">
        <v>100.4</v>
      </c>
      <c r="AB151" s="5">
        <f>NetDebt!G167</f>
        <v>624624.15314760024</v>
      </c>
      <c r="AC151">
        <v>201506</v>
      </c>
      <c r="AE151">
        <v>100.2</v>
      </c>
      <c r="AF151">
        <v>100.00992067307099</v>
      </c>
    </row>
    <row r="152" spans="1:32" x14ac:dyDescent="0.55000000000000004">
      <c r="A152" s="2">
        <v>42216</v>
      </c>
      <c r="B152">
        <v>40</v>
      </c>
      <c r="V152" s="2"/>
      <c r="W152" s="2"/>
      <c r="X152">
        <f t="shared" si="6"/>
        <v>40</v>
      </c>
      <c r="Y152" s="1">
        <f>Italy!B150</f>
        <v>115.58</v>
      </c>
      <c r="Z152">
        <f t="shared" si="7"/>
        <v>100.044251306614</v>
      </c>
      <c r="AA152" s="6">
        <v>100.3</v>
      </c>
      <c r="AB152" s="5">
        <f>NetDebt!G168</f>
        <v>627529.34960414295</v>
      </c>
      <c r="AC152">
        <v>201507</v>
      </c>
      <c r="AE152">
        <v>100.1</v>
      </c>
      <c r="AF152">
        <v>100.044251306614</v>
      </c>
    </row>
    <row r="153" spans="1:32" x14ac:dyDescent="0.55000000000000004">
      <c r="A153" s="2">
        <v>42247</v>
      </c>
      <c r="B153">
        <v>39.027000000000001</v>
      </c>
      <c r="V153" s="2"/>
      <c r="W153" s="2"/>
      <c r="X153">
        <f t="shared" si="6"/>
        <v>39.027000000000001</v>
      </c>
      <c r="Y153" s="1">
        <f>Italy!B151</f>
        <v>114.877</v>
      </c>
      <c r="Z153">
        <f t="shared" si="7"/>
        <v>99.991402977314806</v>
      </c>
      <c r="AA153" s="6">
        <v>98.6</v>
      </c>
      <c r="AB153" s="5">
        <f>NetDebt!G169</f>
        <v>630434.54606068577</v>
      </c>
      <c r="AC153">
        <v>201508</v>
      </c>
      <c r="AE153">
        <v>100.1</v>
      </c>
      <c r="AF153">
        <v>99.991402977314806</v>
      </c>
    </row>
    <row r="154" spans="1:32" x14ac:dyDescent="0.55000000000000004">
      <c r="A154" s="2">
        <v>42277</v>
      </c>
      <c r="B154">
        <v>45.613</v>
      </c>
      <c r="V154" s="2"/>
      <c r="W154" s="2"/>
      <c r="X154">
        <f t="shared" si="6"/>
        <v>45.613</v>
      </c>
      <c r="Y154" s="1">
        <f>Italy!B152</f>
        <v>121.622</v>
      </c>
      <c r="Z154">
        <f t="shared" si="7"/>
        <v>100.01283993588299</v>
      </c>
      <c r="AA154" s="6">
        <v>100.6</v>
      </c>
      <c r="AB154" s="5">
        <f>NetDebt!G170</f>
        <v>633339.74251722859</v>
      </c>
      <c r="AC154">
        <v>201509</v>
      </c>
      <c r="AE154">
        <v>100.1</v>
      </c>
      <c r="AF154">
        <v>100.01283993588299</v>
      </c>
    </row>
    <row r="155" spans="1:32" x14ac:dyDescent="0.55000000000000004">
      <c r="A155" s="2">
        <v>42307</v>
      </c>
      <c r="B155">
        <v>42.484999999999999</v>
      </c>
      <c r="V155" s="2"/>
      <c r="W155" s="2"/>
      <c r="X155">
        <f t="shared" si="6"/>
        <v>42.484999999999999</v>
      </c>
      <c r="Y155" s="1">
        <f>Italy!B153</f>
        <v>102.574</v>
      </c>
      <c r="Z155">
        <f t="shared" si="7"/>
        <v>99.914160133291304</v>
      </c>
      <c r="AA155" s="6">
        <v>100.7</v>
      </c>
      <c r="AB155" s="5">
        <f>NetDebt!G171</f>
        <v>636244.93897377129</v>
      </c>
      <c r="AC155">
        <v>201510</v>
      </c>
      <c r="AE155">
        <v>100.1</v>
      </c>
      <c r="AF155">
        <v>99.914160133291304</v>
      </c>
    </row>
    <row r="156" spans="1:32" x14ac:dyDescent="0.55000000000000004">
      <c r="A156" s="2">
        <v>42338</v>
      </c>
      <c r="B156">
        <v>47.722999999999999</v>
      </c>
      <c r="V156" s="2"/>
      <c r="W156" s="2"/>
      <c r="X156">
        <f t="shared" si="6"/>
        <v>47.722999999999999</v>
      </c>
      <c r="Y156" s="1">
        <f>Italy!B154</f>
        <v>94.234999999999999</v>
      </c>
      <c r="Z156">
        <f t="shared" si="7"/>
        <v>100.040195327204</v>
      </c>
      <c r="AA156" s="6">
        <v>99.9</v>
      </c>
      <c r="AB156" s="5">
        <f>NetDebt!G172</f>
        <v>639150.13543031411</v>
      </c>
      <c r="AC156">
        <v>201511</v>
      </c>
      <c r="AE156">
        <v>100.1</v>
      </c>
      <c r="AF156">
        <v>100.040195327204</v>
      </c>
    </row>
    <row r="157" spans="1:32" x14ac:dyDescent="0.55000000000000004">
      <c r="A157" s="2">
        <v>42369</v>
      </c>
      <c r="B157">
        <v>46.744</v>
      </c>
      <c r="V157" s="2"/>
      <c r="W157" s="2"/>
      <c r="X157">
        <f t="shared" si="6"/>
        <v>46.744</v>
      </c>
      <c r="Y157" s="1">
        <f>Italy!B155</f>
        <v>97.23</v>
      </c>
      <c r="Z157">
        <f t="shared" si="7"/>
        <v>100.042915341729</v>
      </c>
      <c r="AA157" s="6">
        <v>98.5</v>
      </c>
      <c r="AB157" s="5">
        <f>NetDebt!G173</f>
        <v>642055.33188685682</v>
      </c>
      <c r="AC157">
        <v>201512</v>
      </c>
      <c r="AE157">
        <v>100</v>
      </c>
      <c r="AF157">
        <v>100.042915341729</v>
      </c>
    </row>
    <row r="158" spans="1:32" x14ac:dyDescent="0.55000000000000004">
      <c r="A158" s="2">
        <v>42398</v>
      </c>
      <c r="B158">
        <v>47.146999999999998</v>
      </c>
      <c r="V158" s="2"/>
      <c r="W158" s="2"/>
      <c r="X158">
        <f t="shared" si="6"/>
        <v>47.146999999999998</v>
      </c>
      <c r="Y158" s="1">
        <f>Italy!B156</f>
        <v>114.142</v>
      </c>
      <c r="Z158">
        <f t="shared" si="7"/>
        <v>99.946308903061293</v>
      </c>
      <c r="AA158" s="6">
        <v>100.1</v>
      </c>
      <c r="AB158" s="5">
        <f>NetDebt!G174</f>
        <v>644960.52834339964</v>
      </c>
      <c r="AC158">
        <v>201601</v>
      </c>
      <c r="AE158">
        <v>99.5</v>
      </c>
      <c r="AF158">
        <v>99.946308903061293</v>
      </c>
    </row>
    <row r="159" spans="1:32" x14ac:dyDescent="0.55000000000000004">
      <c r="A159" s="2">
        <v>42460</v>
      </c>
      <c r="B159">
        <v>45.786000000000001</v>
      </c>
      <c r="W159" s="2"/>
      <c r="X159" s="3" t="s">
        <v>166</v>
      </c>
      <c r="Y159" s="1">
        <f>Italy!B157</f>
        <v>142.113</v>
      </c>
      <c r="Z159">
        <f t="shared" si="7"/>
        <v>99.782621264756699</v>
      </c>
      <c r="AA159" s="6">
        <v>99.2</v>
      </c>
      <c r="AB159" s="5">
        <f>NetDebt!G175</f>
        <v>647865.72479994234</v>
      </c>
      <c r="AC159">
        <v>201602</v>
      </c>
      <c r="AE159">
        <v>99.4</v>
      </c>
      <c r="AF159">
        <v>99.782621264756699</v>
      </c>
    </row>
    <row r="160" spans="1:32" x14ac:dyDescent="0.55000000000000004">
      <c r="A160" s="2">
        <v>42947</v>
      </c>
      <c r="B160">
        <v>25.166</v>
      </c>
      <c r="V160" s="2"/>
      <c r="W160" s="2"/>
      <c r="X160">
        <f>B159</f>
        <v>45.786000000000001</v>
      </c>
      <c r="Y160" s="1">
        <f>Italy!B158</f>
        <v>126.70399999999999</v>
      </c>
      <c r="Z160">
        <f t="shared" si="7"/>
        <v>99.680471063314201</v>
      </c>
      <c r="AA160" s="6">
        <v>99.7</v>
      </c>
      <c r="AB160" s="5">
        <f>NetDebt!G176</f>
        <v>650770.92125648516</v>
      </c>
      <c r="AC160">
        <v>201603</v>
      </c>
      <c r="AE160">
        <v>99.5</v>
      </c>
      <c r="AF160">
        <v>99.680471063314201</v>
      </c>
    </row>
    <row r="161" spans="1:32" x14ac:dyDescent="0.55000000000000004">
      <c r="A161" s="2">
        <v>43707</v>
      </c>
      <c r="B161">
        <v>22.725999999999999</v>
      </c>
      <c r="W161" s="2"/>
      <c r="X161" s="3" t="s">
        <v>166</v>
      </c>
      <c r="Y161" s="1">
        <f>Italy!B159</f>
        <v>118.539</v>
      </c>
      <c r="Z161">
        <f t="shared" si="7"/>
        <v>99.648583611474194</v>
      </c>
      <c r="AA161" s="6">
        <v>99.3</v>
      </c>
      <c r="AB161" s="5">
        <f>NetDebt!G177</f>
        <v>650038.14815850405</v>
      </c>
      <c r="AC161">
        <v>201604</v>
      </c>
      <c r="AE161">
        <v>99.8</v>
      </c>
      <c r="AF161">
        <v>99.648583611474194</v>
      </c>
    </row>
    <row r="162" spans="1:32" x14ac:dyDescent="0.55000000000000004">
      <c r="A162" s="2">
        <v>43738</v>
      </c>
      <c r="B162">
        <v>23.510999999999999</v>
      </c>
      <c r="W162" s="2"/>
      <c r="X162" s="3" t="s">
        <v>166</v>
      </c>
      <c r="Y162" s="1">
        <f>Italy!B160</f>
        <v>127.202</v>
      </c>
      <c r="Z162">
        <f t="shared" si="7"/>
        <v>99.638088577688904</v>
      </c>
      <c r="AA162" s="6">
        <v>98.5</v>
      </c>
      <c r="AB162" s="5">
        <f>NetDebt!G178</f>
        <v>649305.37506052281</v>
      </c>
      <c r="AC162">
        <v>201605</v>
      </c>
      <c r="AE162">
        <v>99.9</v>
      </c>
      <c r="AF162">
        <v>99.638088577688904</v>
      </c>
    </row>
    <row r="163" spans="1:32" x14ac:dyDescent="0.55000000000000004">
      <c r="A163" s="2">
        <v>43769</v>
      </c>
      <c r="B163">
        <v>22.13</v>
      </c>
      <c r="W163" s="2"/>
      <c r="X163" s="3" t="s">
        <v>166</v>
      </c>
      <c r="Y163" s="1">
        <f>Italy!B161</f>
        <v>152.054</v>
      </c>
      <c r="Z163">
        <f t="shared" si="7"/>
        <v>99.638952236205895</v>
      </c>
      <c r="AA163" s="6">
        <v>99.2</v>
      </c>
      <c r="AB163" s="5">
        <f>NetDebt!G179</f>
        <v>648572.6019625417</v>
      </c>
      <c r="AC163">
        <v>201606</v>
      </c>
      <c r="AE163">
        <v>99.8</v>
      </c>
      <c r="AF163">
        <v>99.638952236205895</v>
      </c>
    </row>
    <row r="164" spans="1:32" x14ac:dyDescent="0.55000000000000004">
      <c r="A164" s="2">
        <v>43798</v>
      </c>
      <c r="B164">
        <v>22.14</v>
      </c>
      <c r="W164" s="2"/>
      <c r="X164" s="3" t="s">
        <v>166</v>
      </c>
      <c r="Y164" s="1">
        <f>Italy!B162</f>
        <v>133.83099999999999</v>
      </c>
      <c r="Z164">
        <f t="shared" si="7"/>
        <v>99.593554503973394</v>
      </c>
      <c r="AA164" s="6">
        <v>99.8</v>
      </c>
      <c r="AB164" s="5">
        <f>NetDebt!G180</f>
        <v>647839.82886456046</v>
      </c>
      <c r="AC164">
        <v>201607</v>
      </c>
      <c r="AE164">
        <v>99.6</v>
      </c>
      <c r="AF164">
        <v>99.593554503973394</v>
      </c>
    </row>
    <row r="165" spans="1:32" x14ac:dyDescent="0.55000000000000004">
      <c r="A165" s="2">
        <v>43830</v>
      </c>
      <c r="B165">
        <v>21.042000000000002</v>
      </c>
      <c r="W165" s="2"/>
      <c r="X165" s="3" t="s">
        <v>166</v>
      </c>
      <c r="Y165" s="1">
        <f>Italy!B163</f>
        <v>136.161</v>
      </c>
      <c r="Z165">
        <f t="shared" si="7"/>
        <v>99.526639299448505</v>
      </c>
      <c r="AA165" s="6">
        <v>100.5</v>
      </c>
      <c r="AB165" s="5">
        <f>NetDebt!G181</f>
        <v>647107.05576657935</v>
      </c>
      <c r="AC165">
        <v>201608</v>
      </c>
      <c r="AE165">
        <v>99.6</v>
      </c>
      <c r="AF165">
        <v>99.526639299448505</v>
      </c>
    </row>
    <row r="166" spans="1:32" x14ac:dyDescent="0.55000000000000004">
      <c r="A166" s="2">
        <v>43861</v>
      </c>
      <c r="B166">
        <v>19.423999999999999</v>
      </c>
      <c r="W166" s="2"/>
      <c r="X166" s="3" t="s">
        <v>166</v>
      </c>
      <c r="Y166" s="1">
        <f>Italy!B164</f>
        <v>150.816</v>
      </c>
      <c r="Z166">
        <f t="shared" si="7"/>
        <v>99.567741754726299</v>
      </c>
      <c r="AA166" s="6">
        <v>100.7</v>
      </c>
      <c r="AB166" s="5">
        <f>NetDebt!G182</f>
        <v>646374.28266859811</v>
      </c>
      <c r="AC166">
        <v>201609</v>
      </c>
      <c r="AE166">
        <v>99.6</v>
      </c>
      <c r="AF166">
        <v>99.567741754726299</v>
      </c>
    </row>
    <row r="167" spans="1:32" x14ac:dyDescent="0.55000000000000004">
      <c r="A167" s="2">
        <v>43889</v>
      </c>
      <c r="B167">
        <v>22.335000000000001</v>
      </c>
      <c r="W167" s="2"/>
      <c r="X167" s="3" t="s">
        <v>166</v>
      </c>
      <c r="Y167" s="1">
        <f>Italy!B165</f>
        <v>143.41499999999999</v>
      </c>
      <c r="Z167">
        <f t="shared" si="7"/>
        <v>99.625231581589702</v>
      </c>
      <c r="AA167" s="6">
        <v>101</v>
      </c>
      <c r="AB167" s="5">
        <f>NetDebt!G183</f>
        <v>645641.509570617</v>
      </c>
      <c r="AC167">
        <v>201610</v>
      </c>
      <c r="AE167">
        <v>99.8</v>
      </c>
      <c r="AF167">
        <v>99.625231581589702</v>
      </c>
    </row>
    <row r="168" spans="1:32" x14ac:dyDescent="0.55000000000000004">
      <c r="A168" s="2">
        <v>43921</v>
      </c>
      <c r="B168">
        <v>43.987000000000002</v>
      </c>
      <c r="W168" s="2"/>
      <c r="X168" s="3" t="s">
        <v>166</v>
      </c>
      <c r="Y168" s="1">
        <f>Italy!B166</f>
        <v>172.904</v>
      </c>
      <c r="Z168">
        <f t="shared" si="7"/>
        <v>99.685526234775196</v>
      </c>
      <c r="AA168" s="6">
        <v>102</v>
      </c>
      <c r="AB168" s="5">
        <f>NetDebt!G184</f>
        <v>644908.73647263588</v>
      </c>
      <c r="AC168">
        <v>201611</v>
      </c>
      <c r="AE168">
        <v>99.8</v>
      </c>
      <c r="AF168">
        <v>99.685526234775196</v>
      </c>
    </row>
    <row r="169" spans="1:32" x14ac:dyDescent="0.55000000000000004">
      <c r="A169" s="2">
        <v>43951</v>
      </c>
      <c r="B169">
        <v>33.902999999999999</v>
      </c>
      <c r="W169" s="2"/>
      <c r="X169" s="3" t="s">
        <v>166</v>
      </c>
      <c r="Y169" s="1">
        <f>Italy!B167</f>
        <v>157.21700000000001</v>
      </c>
      <c r="Z169">
        <f t="shared" si="7"/>
        <v>99.787435815414796</v>
      </c>
      <c r="AA169" s="6">
        <v>102</v>
      </c>
      <c r="AB169" s="5">
        <f>NetDebt!G185</f>
        <v>644175.96337465465</v>
      </c>
      <c r="AC169">
        <v>201612</v>
      </c>
      <c r="AE169">
        <v>99.8</v>
      </c>
      <c r="AF169">
        <v>99.787435815414796</v>
      </c>
    </row>
    <row r="170" spans="1:32" x14ac:dyDescent="0.55000000000000004">
      <c r="A170" s="2">
        <v>43980</v>
      </c>
      <c r="B170">
        <v>24.157</v>
      </c>
      <c r="W170" s="2"/>
      <c r="X170" s="3" t="s">
        <v>166</v>
      </c>
      <c r="Y170" s="1">
        <f>Italy!B168</f>
        <v>168.40199999999999</v>
      </c>
      <c r="Z170">
        <f t="shared" si="7"/>
        <v>99.978417994162498</v>
      </c>
      <c r="AA170" s="6">
        <v>100.9</v>
      </c>
      <c r="AB170" s="5">
        <f>NetDebt!G186</f>
        <v>643443.19027667353</v>
      </c>
      <c r="AC170">
        <v>201701</v>
      </c>
      <c r="AE170">
        <v>99.6</v>
      </c>
      <c r="AF170">
        <v>99.978417994162498</v>
      </c>
    </row>
    <row r="171" spans="1:32" x14ac:dyDescent="0.55000000000000004">
      <c r="A171" s="2">
        <v>44012</v>
      </c>
      <c r="B171">
        <v>18.538</v>
      </c>
      <c r="W171" s="2"/>
      <c r="X171" s="3" t="s">
        <v>166</v>
      </c>
      <c r="Y171" s="1">
        <f>Italy!B169</f>
        <v>187.41900000000001</v>
      </c>
      <c r="Z171">
        <f t="shared" si="7"/>
        <v>99.931159199914703</v>
      </c>
      <c r="AA171" s="6">
        <v>101.6</v>
      </c>
      <c r="AB171" s="5">
        <f>NetDebt!G187</f>
        <v>642710.41717869241</v>
      </c>
      <c r="AC171">
        <v>201702</v>
      </c>
      <c r="AE171">
        <v>99.6</v>
      </c>
      <c r="AF171">
        <v>99.931159199914703</v>
      </c>
    </row>
    <row r="172" spans="1:32" x14ac:dyDescent="0.55000000000000004">
      <c r="A172" s="2">
        <v>44043</v>
      </c>
      <c r="B172">
        <v>18.059999999999999</v>
      </c>
      <c r="W172" s="2"/>
      <c r="X172" s="3" t="s">
        <v>166</v>
      </c>
      <c r="Y172" s="1">
        <f>Italy!B170</f>
        <v>170.08699999999999</v>
      </c>
      <c r="Z172">
        <f t="shared" si="7"/>
        <v>99.963386716274798</v>
      </c>
      <c r="AA172" s="6">
        <v>101.5</v>
      </c>
      <c r="AB172" s="5">
        <f>NetDebt!G188</f>
        <v>641977.64408071118</v>
      </c>
      <c r="AC172">
        <v>201703</v>
      </c>
      <c r="AE172">
        <v>99.8</v>
      </c>
      <c r="AF172">
        <v>99.963386716274798</v>
      </c>
    </row>
    <row r="173" spans="1:32" x14ac:dyDescent="0.55000000000000004">
      <c r="A173" s="2">
        <v>44057</v>
      </c>
      <c r="B173">
        <v>16.161000000000001</v>
      </c>
      <c r="W173" s="2"/>
      <c r="X173" s="3" t="s">
        <v>166</v>
      </c>
      <c r="Y173" s="1">
        <f>Italy!B171</f>
        <v>168.12299999999999</v>
      </c>
      <c r="Z173">
        <f t="shared" si="7"/>
        <v>99.961877980992895</v>
      </c>
      <c r="AA173" s="6">
        <v>104.1</v>
      </c>
      <c r="AB173" s="5">
        <f>NetDebt!G189</f>
        <v>643697.4753490322</v>
      </c>
      <c r="AC173">
        <v>201704</v>
      </c>
      <c r="AE173">
        <v>100.1</v>
      </c>
      <c r="AF173">
        <v>99.961877980992895</v>
      </c>
    </row>
    <row r="174" spans="1:32" x14ac:dyDescent="0.55000000000000004">
      <c r="W174" s="2"/>
      <c r="X174" s="3" t="s">
        <v>166</v>
      </c>
      <c r="Y174" s="1">
        <f>Italy!B172</f>
        <v>169.227</v>
      </c>
      <c r="Z174">
        <f t="shared" si="7"/>
        <v>100.075380411065</v>
      </c>
      <c r="AA174" s="6">
        <v>102.3</v>
      </c>
      <c r="AB174" s="5">
        <f>NetDebt!G190</f>
        <v>645417.30661735311</v>
      </c>
      <c r="AC174">
        <v>201705</v>
      </c>
      <c r="AE174">
        <v>100.3</v>
      </c>
      <c r="AF174">
        <v>100.075380411065</v>
      </c>
    </row>
    <row r="175" spans="1:32" x14ac:dyDescent="0.55000000000000004">
      <c r="V175" s="2"/>
      <c r="W175" s="2"/>
      <c r="X175" s="3" t="s">
        <v>166</v>
      </c>
      <c r="Y175" s="1">
        <f>Italy!B173</f>
        <v>145.61600000000001</v>
      </c>
      <c r="Z175">
        <f t="shared" si="7"/>
        <v>100.08431843288901</v>
      </c>
      <c r="AA175" s="6">
        <v>103.3</v>
      </c>
      <c r="AB175" s="5">
        <f>NetDebt!G191</f>
        <v>647137.13788567402</v>
      </c>
      <c r="AC175">
        <v>201706</v>
      </c>
      <c r="AE175">
        <v>100.2</v>
      </c>
      <c r="AF175">
        <v>100.08431843288901</v>
      </c>
    </row>
    <row r="176" spans="1:32" x14ac:dyDescent="0.55000000000000004">
      <c r="V176" s="2"/>
      <c r="W176" s="2"/>
      <c r="X176">
        <f>B160</f>
        <v>25.166</v>
      </c>
      <c r="Y176" s="1">
        <f>Italy!B174</f>
        <v>133.62</v>
      </c>
      <c r="Z176">
        <f t="shared" si="7"/>
        <v>100.152884954472</v>
      </c>
      <c r="AA176" s="6">
        <v>102.5</v>
      </c>
      <c r="AB176" s="5">
        <f>NetDebt!G192</f>
        <v>648856.96915399504</v>
      </c>
      <c r="AC176">
        <v>201707</v>
      </c>
      <c r="AE176">
        <v>100.1</v>
      </c>
      <c r="AF176">
        <v>100.152884954472</v>
      </c>
    </row>
    <row r="177" spans="23:32" x14ac:dyDescent="0.55000000000000004">
      <c r="W177" s="2"/>
      <c r="X177" s="3" t="s">
        <v>166</v>
      </c>
      <c r="Y177" s="1">
        <f>Italy!B175</f>
        <v>145.18600000000001</v>
      </c>
      <c r="Z177">
        <f t="shared" si="7"/>
        <v>100.26297139056</v>
      </c>
      <c r="AA177" s="6">
        <v>104</v>
      </c>
      <c r="AB177" s="5">
        <f>NetDebt!G193</f>
        <v>650576.80042231595</v>
      </c>
      <c r="AC177">
        <v>201708</v>
      </c>
      <c r="AE177">
        <v>100.3</v>
      </c>
      <c r="AF177">
        <v>100.26297139056</v>
      </c>
    </row>
    <row r="178" spans="23:32" x14ac:dyDescent="0.55000000000000004">
      <c r="W178" s="2"/>
      <c r="X178" s="3" t="s">
        <v>166</v>
      </c>
      <c r="Y178" s="1">
        <f>Italy!B176</f>
        <v>138.29</v>
      </c>
      <c r="Z178">
        <f t="shared" si="7"/>
        <v>100.309421576261</v>
      </c>
      <c r="AA178" s="6">
        <v>103</v>
      </c>
      <c r="AB178" s="5">
        <f>NetDebt!G194</f>
        <v>652296.63169063698</v>
      </c>
      <c r="AC178">
        <v>201709</v>
      </c>
      <c r="AE178">
        <v>100.3</v>
      </c>
      <c r="AF178">
        <v>100.309421576261</v>
      </c>
    </row>
    <row r="179" spans="23:32" x14ac:dyDescent="0.55000000000000004">
      <c r="W179" s="2"/>
      <c r="X179" s="3" t="s">
        <v>166</v>
      </c>
      <c r="Y179" s="1">
        <f>Italy!B177</f>
        <v>124.57899999999999</v>
      </c>
      <c r="Z179">
        <f t="shared" si="7"/>
        <v>100.420092567536</v>
      </c>
      <c r="AA179" s="6">
        <v>103.3</v>
      </c>
      <c r="AB179" s="5">
        <f>NetDebt!G195</f>
        <v>654016.46295895788</v>
      </c>
      <c r="AC179">
        <v>201710</v>
      </c>
      <c r="AE179">
        <v>100.6</v>
      </c>
      <c r="AF179">
        <v>100.420092567536</v>
      </c>
    </row>
    <row r="180" spans="23:32" x14ac:dyDescent="0.55000000000000004">
      <c r="W180" s="2"/>
      <c r="X180" s="3" t="s">
        <v>166</v>
      </c>
      <c r="Y180" s="1">
        <f>Italy!B178</f>
        <v>114.67700000000001</v>
      </c>
      <c r="Z180">
        <f t="shared" si="7"/>
        <v>100.536990793718</v>
      </c>
      <c r="AA180" s="6">
        <v>104.2</v>
      </c>
      <c r="AB180" s="5">
        <f>NetDebt!G196</f>
        <v>655736.29422727891</v>
      </c>
      <c r="AC180">
        <v>201711</v>
      </c>
      <c r="AE180">
        <v>100.7</v>
      </c>
      <c r="AF180">
        <v>100.536990793718</v>
      </c>
    </row>
    <row r="181" spans="23:32" x14ac:dyDescent="0.55000000000000004">
      <c r="W181" s="2"/>
      <c r="X181" s="3" t="s">
        <v>166</v>
      </c>
      <c r="Y181" s="1">
        <f>Italy!B179</f>
        <v>117.369</v>
      </c>
      <c r="Z181">
        <f t="shared" si="7"/>
        <v>100.645827072477</v>
      </c>
      <c r="AA181" s="6">
        <v>105.8</v>
      </c>
      <c r="AB181" s="5">
        <f>NetDebt!G197</f>
        <v>657456.12549559993</v>
      </c>
      <c r="AC181">
        <v>201712</v>
      </c>
      <c r="AE181">
        <v>100.7</v>
      </c>
      <c r="AF181">
        <v>100.645827072477</v>
      </c>
    </row>
    <row r="182" spans="23:32" x14ac:dyDescent="0.55000000000000004">
      <c r="W182" s="2"/>
      <c r="X182" s="3" t="s">
        <v>166</v>
      </c>
      <c r="Y182" s="1">
        <f>Italy!B180</f>
        <v>96.622</v>
      </c>
      <c r="Z182">
        <f t="shared" si="7"/>
        <v>100.72149158452299</v>
      </c>
      <c r="AB182" s="5">
        <f>NetDebt!G198</f>
        <v>659175.95676392084</v>
      </c>
      <c r="AC182">
        <v>201801</v>
      </c>
      <c r="AE182">
        <v>100.4</v>
      </c>
      <c r="AF182">
        <v>100.72149158452299</v>
      </c>
    </row>
    <row r="183" spans="23:32" x14ac:dyDescent="0.55000000000000004">
      <c r="W183" s="2"/>
      <c r="X183" s="3" t="s">
        <v>166</v>
      </c>
      <c r="Y183" s="1">
        <f>Italy!B181</f>
        <v>98.992000000000004</v>
      </c>
      <c r="Z183">
        <f t="shared" si="7"/>
        <v>100.881504718545</v>
      </c>
      <c r="AB183" s="5">
        <f>NetDebt!G199</f>
        <v>660895.78803224186</v>
      </c>
      <c r="AC183">
        <v>201802</v>
      </c>
      <c r="AE183">
        <v>100.6</v>
      </c>
      <c r="AF183">
        <v>100.881504718545</v>
      </c>
    </row>
    <row r="184" spans="23:32" x14ac:dyDescent="0.55000000000000004">
      <c r="W184" s="2"/>
      <c r="X184" s="3" t="s">
        <v>166</v>
      </c>
      <c r="Y184" s="1">
        <f>Italy!B182</f>
        <v>102.31100000000001</v>
      </c>
      <c r="Z184">
        <f t="shared" si="7"/>
        <v>100.741105038689</v>
      </c>
      <c r="AB184" s="5">
        <f>NetDebt!G200</f>
        <v>662615.61930056277</v>
      </c>
      <c r="AC184">
        <v>201803</v>
      </c>
      <c r="AE184">
        <v>100.6</v>
      </c>
      <c r="AF184">
        <v>100.741105038689</v>
      </c>
    </row>
    <row r="185" spans="23:32" x14ac:dyDescent="0.55000000000000004">
      <c r="W185" s="2"/>
      <c r="X185" s="3" t="s">
        <v>166</v>
      </c>
      <c r="Y185" s="1">
        <f>Italy!B183</f>
        <v>86.004000000000005</v>
      </c>
      <c r="Z185">
        <f t="shared" si="7"/>
        <v>100.77453226248601</v>
      </c>
      <c r="AB185" s="5">
        <f>NetDebt!G201</f>
        <v>663034.60410537722</v>
      </c>
      <c r="AC185">
        <v>201804</v>
      </c>
      <c r="AE185">
        <v>100.9</v>
      </c>
      <c r="AF185">
        <v>100.77453226248601</v>
      </c>
    </row>
    <row r="186" spans="23:32" x14ac:dyDescent="0.55000000000000004">
      <c r="W186" s="2"/>
      <c r="X186" s="3" t="s">
        <v>166</v>
      </c>
      <c r="Y186" s="1">
        <f>Italy!B184</f>
        <v>249.93799999999999</v>
      </c>
      <c r="Z186">
        <f t="shared" si="7"/>
        <v>100.810653173654</v>
      </c>
      <c r="AB186" s="5">
        <f>NetDebt!G202</f>
        <v>663453.58891019167</v>
      </c>
      <c r="AC186">
        <v>201805</v>
      </c>
      <c r="AE186">
        <v>101</v>
      </c>
      <c r="AF186">
        <v>100.810653173654</v>
      </c>
    </row>
    <row r="187" spans="23:32" x14ac:dyDescent="0.55000000000000004">
      <c r="W187" s="2"/>
      <c r="X187" s="3" t="s">
        <v>166</v>
      </c>
      <c r="Y187" s="1">
        <f>Italy!B185</f>
        <v>228.995</v>
      </c>
      <c r="Z187">
        <f t="shared" si="7"/>
        <v>100.933525084762</v>
      </c>
      <c r="AB187" s="5">
        <f>NetDebt!G203</f>
        <v>663872.57371500612</v>
      </c>
      <c r="AC187">
        <v>201806</v>
      </c>
      <c r="AE187">
        <v>101</v>
      </c>
      <c r="AF187">
        <v>100.933525084762</v>
      </c>
    </row>
    <row r="188" spans="23:32" x14ac:dyDescent="0.55000000000000004">
      <c r="W188" s="2"/>
      <c r="X188" s="3" t="s">
        <v>166</v>
      </c>
      <c r="Y188" s="1">
        <f>Italy!B186</f>
        <v>212.49600000000001</v>
      </c>
      <c r="Z188">
        <f t="shared" si="7"/>
        <v>101.002577558203</v>
      </c>
      <c r="AB188" s="5">
        <f>NetDebt!G204</f>
        <v>664291.55851982057</v>
      </c>
      <c r="AC188">
        <v>201807</v>
      </c>
      <c r="AE188">
        <v>100.9</v>
      </c>
      <c r="AF188">
        <v>101.002577558203</v>
      </c>
    </row>
    <row r="189" spans="23:32" x14ac:dyDescent="0.55000000000000004">
      <c r="W189" s="2"/>
      <c r="X189" s="3" t="s">
        <v>166</v>
      </c>
      <c r="Y189" s="1">
        <f>Italy!B187</f>
        <v>253.42400000000001</v>
      </c>
      <c r="Z189">
        <f t="shared" si="7"/>
        <v>101.181969991508</v>
      </c>
      <c r="AB189" s="5">
        <f>NetDebt!G205</f>
        <v>664710.54332463501</v>
      </c>
      <c r="AC189">
        <v>201808</v>
      </c>
      <c r="AE189">
        <v>101.2</v>
      </c>
      <c r="AF189">
        <v>101.181969991508</v>
      </c>
    </row>
    <row r="190" spans="23:32" x14ac:dyDescent="0.55000000000000004">
      <c r="W190" s="2"/>
      <c r="X190" s="3" t="s">
        <v>166</v>
      </c>
      <c r="Y190" s="1">
        <f>Italy!B188</f>
        <v>221.21899999999999</v>
      </c>
      <c r="Z190">
        <f t="shared" si="7"/>
        <v>101.339807825072</v>
      </c>
      <c r="AB190" s="5">
        <f>NetDebt!G206</f>
        <v>665129.52812944946</v>
      </c>
      <c r="AC190">
        <v>201809</v>
      </c>
      <c r="AE190">
        <v>101.3</v>
      </c>
      <c r="AF190">
        <v>101.339807825072</v>
      </c>
    </row>
    <row r="191" spans="23:32" x14ac:dyDescent="0.55000000000000004">
      <c r="Z191">
        <f t="shared" si="7"/>
        <v>101.41082994528099</v>
      </c>
      <c r="AB191" s="5">
        <f>NetDebt!G207</f>
        <v>665548.51293426391</v>
      </c>
      <c r="AC191">
        <v>201810</v>
      </c>
      <c r="AE191">
        <v>101.6</v>
      </c>
      <c r="AF191">
        <v>101.41082994528099</v>
      </c>
    </row>
    <row r="192" spans="23:32" x14ac:dyDescent="0.55000000000000004">
      <c r="Z192">
        <f t="shared" si="7"/>
        <v>101.397091705191</v>
      </c>
      <c r="AB192" s="5">
        <f>NetDebt!G208</f>
        <v>665967.49773907848</v>
      </c>
      <c r="AC192">
        <v>201811</v>
      </c>
      <c r="AE192">
        <v>101.6</v>
      </c>
      <c r="AF192">
        <v>101.397091705191</v>
      </c>
    </row>
    <row r="193" spans="22:32" x14ac:dyDescent="0.55000000000000004">
      <c r="Z193">
        <f t="shared" si="7"/>
        <v>101.316528796299</v>
      </c>
      <c r="AB193" s="5">
        <f>NetDebt!G209</f>
        <v>666386.48254389281</v>
      </c>
      <c r="AC193">
        <v>201812</v>
      </c>
      <c r="AE193">
        <v>101.4</v>
      </c>
      <c r="AF193">
        <v>101.316528796299</v>
      </c>
    </row>
    <row r="194" spans="22:32" x14ac:dyDescent="0.55000000000000004">
      <c r="Z194">
        <f t="shared" si="7"/>
        <v>101.488834325889</v>
      </c>
      <c r="AB194" s="5">
        <f>NetDebt!G210</f>
        <v>666805.46734870737</v>
      </c>
      <c r="AC194">
        <v>201901</v>
      </c>
      <c r="AE194">
        <v>101.2</v>
      </c>
      <c r="AF194">
        <v>101.488834325889</v>
      </c>
    </row>
    <row r="195" spans="22:32" x14ac:dyDescent="0.55000000000000004">
      <c r="Z195">
        <f t="shared" ref="Z195:Z211" si="8">AF195</f>
        <v>101.54882151244399</v>
      </c>
      <c r="AB195" s="5">
        <f>NetDebt!G211</f>
        <v>667224.45215352182</v>
      </c>
      <c r="AC195">
        <v>201902</v>
      </c>
      <c r="AE195">
        <v>101.3</v>
      </c>
      <c r="AF195">
        <v>101.54882151244399</v>
      </c>
    </row>
    <row r="196" spans="22:32" x14ac:dyDescent="0.55000000000000004">
      <c r="Z196">
        <f t="shared" si="8"/>
        <v>101.624873379748</v>
      </c>
      <c r="AB196" s="5">
        <f>NetDebt!G212</f>
        <v>667643.43695833627</v>
      </c>
      <c r="AC196">
        <v>201903</v>
      </c>
      <c r="AE196">
        <v>101.5</v>
      </c>
      <c r="AF196">
        <v>101.624873379748</v>
      </c>
    </row>
    <row r="197" spans="22:32" x14ac:dyDescent="0.55000000000000004">
      <c r="Z197">
        <f t="shared" si="8"/>
        <v>101.685407463313</v>
      </c>
      <c r="AC197">
        <v>201904</v>
      </c>
      <c r="AE197">
        <v>101.8</v>
      </c>
      <c r="AF197">
        <v>101.685407463313</v>
      </c>
    </row>
    <row r="198" spans="22:32" x14ac:dyDescent="0.55000000000000004">
      <c r="Z198">
        <f t="shared" si="8"/>
        <v>101.639464467115</v>
      </c>
      <c r="AC198">
        <v>201905</v>
      </c>
      <c r="AE198">
        <v>101.8</v>
      </c>
      <c r="AF198">
        <v>101.639464467115</v>
      </c>
    </row>
    <row r="199" spans="22:32" x14ac:dyDescent="0.55000000000000004">
      <c r="Z199">
        <f t="shared" si="8"/>
        <v>101.562073413942</v>
      </c>
      <c r="AC199">
        <v>201906</v>
      </c>
      <c r="AE199">
        <v>101.6</v>
      </c>
      <c r="AF199">
        <v>101.562073413942</v>
      </c>
    </row>
    <row r="200" spans="22:32" x14ac:dyDescent="0.55000000000000004">
      <c r="W200" s="2"/>
      <c r="Y200" s="1">
        <f>Italy!B189</f>
        <v>164.58799999999999</v>
      </c>
      <c r="Z200">
        <f t="shared" si="8"/>
        <v>101.628820767105</v>
      </c>
      <c r="AC200">
        <v>201907</v>
      </c>
      <c r="AE200">
        <v>101.5</v>
      </c>
      <c r="AF200">
        <v>101.628820767105</v>
      </c>
    </row>
    <row r="201" spans="22:32" x14ac:dyDescent="0.55000000000000004">
      <c r="V201" s="2"/>
      <c r="W201" s="2"/>
      <c r="X201">
        <f t="shared" ref="X201:X213" si="9">B161</f>
        <v>22.725999999999999</v>
      </c>
      <c r="Y201" s="1">
        <f>Italy!B190</f>
        <v>165.685</v>
      </c>
      <c r="Z201">
        <f t="shared" si="8"/>
        <v>101.689530644725</v>
      </c>
      <c r="AC201">
        <v>201908</v>
      </c>
      <c r="AE201">
        <v>101.7</v>
      </c>
      <c r="AF201">
        <v>101.689530644725</v>
      </c>
    </row>
    <row r="202" spans="22:32" x14ac:dyDescent="0.55000000000000004">
      <c r="V202" s="2"/>
      <c r="W202" s="2"/>
      <c r="X202">
        <f t="shared" si="9"/>
        <v>23.510999999999999</v>
      </c>
      <c r="Y202" s="1">
        <f>Italy!B191</f>
        <v>131.16999999999999</v>
      </c>
      <c r="Z202">
        <f t="shared" si="8"/>
        <v>101.65178479367999</v>
      </c>
      <c r="AC202">
        <v>201909</v>
      </c>
      <c r="AE202">
        <v>101.6</v>
      </c>
      <c r="AF202">
        <v>101.65178479367999</v>
      </c>
    </row>
    <row r="203" spans="22:32" x14ac:dyDescent="0.55000000000000004">
      <c r="V203" s="2"/>
      <c r="W203" s="2"/>
      <c r="X203">
        <f t="shared" si="9"/>
        <v>22.13</v>
      </c>
      <c r="Y203" s="1">
        <f>Italy!B192</f>
        <v>115.078</v>
      </c>
      <c r="Z203">
        <f t="shared" si="8"/>
        <v>101.799004964714</v>
      </c>
      <c r="AC203">
        <v>201910</v>
      </c>
      <c r="AE203">
        <v>102</v>
      </c>
      <c r="AF203">
        <v>101.799004964714</v>
      </c>
    </row>
    <row r="204" spans="22:32" x14ac:dyDescent="0.55000000000000004">
      <c r="V204" s="2"/>
      <c r="W204" s="2"/>
      <c r="X204">
        <f t="shared" si="9"/>
        <v>22.14</v>
      </c>
      <c r="Y204" s="1">
        <f>Italy!B193</f>
        <v>135.59299999999999</v>
      </c>
      <c r="Z204">
        <f t="shared" si="8"/>
        <v>101.97964098579401</v>
      </c>
      <c r="AC204">
        <v>201911</v>
      </c>
      <c r="AE204">
        <v>102.2</v>
      </c>
      <c r="AF204">
        <v>101.97964098579401</v>
      </c>
    </row>
    <row r="205" spans="22:32" x14ac:dyDescent="0.55000000000000004">
      <c r="V205" s="2"/>
      <c r="W205" s="2"/>
      <c r="X205">
        <f t="shared" si="9"/>
        <v>21.042000000000002</v>
      </c>
      <c r="Y205" s="1">
        <f>Italy!B194</f>
        <v>123.14100000000001</v>
      </c>
      <c r="Z205">
        <f t="shared" si="8"/>
        <v>102.106751605284</v>
      </c>
      <c r="AC205">
        <v>201912</v>
      </c>
      <c r="AE205">
        <v>102.2</v>
      </c>
      <c r="AF205">
        <v>102.106751605284</v>
      </c>
    </row>
    <row r="206" spans="22:32" x14ac:dyDescent="0.55000000000000004">
      <c r="V206" s="2"/>
      <c r="W206" s="2"/>
      <c r="X206">
        <f t="shared" si="9"/>
        <v>19.423999999999999</v>
      </c>
      <c r="Y206" s="1">
        <f>Italy!B195</f>
        <v>107.22199999999999</v>
      </c>
      <c r="Z206">
        <f t="shared" si="8"/>
        <v>102.277625778434</v>
      </c>
      <c r="AC206">
        <v>202001</v>
      </c>
      <c r="AE206">
        <v>102</v>
      </c>
      <c r="AF206">
        <v>102.277625778434</v>
      </c>
    </row>
    <row r="207" spans="22:32" x14ac:dyDescent="0.55000000000000004">
      <c r="V207" s="2"/>
      <c r="W207" s="2"/>
      <c r="X207">
        <f t="shared" si="9"/>
        <v>22.335000000000001</v>
      </c>
      <c r="Y207" s="1">
        <f>Italy!B196</f>
        <v>151.39099999999999</v>
      </c>
      <c r="Z207">
        <f t="shared" si="8"/>
        <v>102.13626373141599</v>
      </c>
      <c r="AC207">
        <v>202002</v>
      </c>
      <c r="AE207">
        <v>101.9</v>
      </c>
      <c r="AF207">
        <v>102.13626373141599</v>
      </c>
    </row>
    <row r="208" spans="22:32" x14ac:dyDescent="0.55000000000000004">
      <c r="V208" s="2"/>
      <c r="W208" s="2"/>
      <c r="X208">
        <f t="shared" si="9"/>
        <v>43.987000000000002</v>
      </c>
      <c r="Y208" s="1">
        <f>Italy!B197</f>
        <v>176.858</v>
      </c>
      <c r="Z208">
        <f t="shared" si="8"/>
        <v>102.01918545521301</v>
      </c>
      <c r="AC208">
        <v>202003</v>
      </c>
      <c r="AE208">
        <v>101.9</v>
      </c>
      <c r="AF208">
        <v>102.01918545521301</v>
      </c>
    </row>
    <row r="209" spans="22:32" x14ac:dyDescent="0.55000000000000004">
      <c r="V209" s="2"/>
      <c r="W209" s="2"/>
      <c r="X209">
        <f t="shared" si="9"/>
        <v>33.902999999999999</v>
      </c>
      <c r="Y209" s="1">
        <f>Italy!B198</f>
        <v>218.142</v>
      </c>
      <c r="Z209">
        <f t="shared" si="8"/>
        <v>101.49006257298799</v>
      </c>
      <c r="AC209">
        <v>202004</v>
      </c>
      <c r="AE209">
        <v>101.6</v>
      </c>
      <c r="AF209">
        <v>101.49006257298799</v>
      </c>
    </row>
    <row r="210" spans="22:32" x14ac:dyDescent="0.55000000000000004">
      <c r="V210" s="2"/>
      <c r="W210" s="2"/>
      <c r="X210">
        <f t="shared" si="9"/>
        <v>24.157</v>
      </c>
      <c r="Y210" s="1">
        <f>Italy!B199</f>
        <v>197.834</v>
      </c>
      <c r="Z210">
        <f t="shared" si="8"/>
        <v>101.45570381710699</v>
      </c>
      <c r="AC210">
        <v>202005</v>
      </c>
      <c r="AE210">
        <v>101.6</v>
      </c>
      <c r="AF210">
        <v>101.45570381710699</v>
      </c>
    </row>
    <row r="211" spans="22:32" x14ac:dyDescent="0.55000000000000004">
      <c r="V211" s="2"/>
      <c r="W211" s="2"/>
      <c r="X211">
        <f t="shared" si="9"/>
        <v>18.538</v>
      </c>
      <c r="Y211" s="1">
        <f>Italy!B200</f>
        <v>167.9</v>
      </c>
      <c r="Z211">
        <f t="shared" si="8"/>
        <v>101.578010836708</v>
      </c>
      <c r="AC211">
        <v>202006</v>
      </c>
      <c r="AE211">
        <v>101.6</v>
      </c>
      <c r="AF211">
        <v>101.578010836708</v>
      </c>
    </row>
    <row r="212" spans="22:32" x14ac:dyDescent="0.55000000000000004">
      <c r="V212" s="2"/>
      <c r="W212" s="2"/>
      <c r="X212">
        <f t="shared" si="9"/>
        <v>18.059999999999999</v>
      </c>
      <c r="Y212" s="1">
        <f>Italy!B201</f>
        <v>150.53700000000001</v>
      </c>
    </row>
    <row r="213" spans="22:32" x14ac:dyDescent="0.55000000000000004">
      <c r="V213" s="2"/>
      <c r="W213" s="2"/>
      <c r="X213">
        <f t="shared" si="9"/>
        <v>16.161000000000001</v>
      </c>
      <c r="Y213" s="1">
        <f>Italy!B202</f>
        <v>143.197</v>
      </c>
    </row>
    <row r="214" spans="22:32" x14ac:dyDescent="0.55000000000000004">
      <c r="W214" s="2"/>
      <c r="Y214" s="1"/>
    </row>
    <row r="215" spans="22:32" x14ac:dyDescent="0.55000000000000004">
      <c r="W215" s="2"/>
      <c r="Y215" s="1"/>
    </row>
    <row r="216" spans="22:32" x14ac:dyDescent="0.55000000000000004">
      <c r="W216" s="2"/>
      <c r="Y216" s="1"/>
    </row>
    <row r="217" spans="22:32" x14ac:dyDescent="0.55000000000000004">
      <c r="W217" s="2"/>
      <c r="Y217" s="1"/>
    </row>
    <row r="218" spans="22:32" x14ac:dyDescent="0.55000000000000004">
      <c r="W218" s="2"/>
      <c r="Y218" s="1"/>
    </row>
    <row r="219" spans="22:32" x14ac:dyDescent="0.55000000000000004">
      <c r="W219" s="2"/>
      <c r="Y219" s="1"/>
    </row>
    <row r="220" spans="22:32" x14ac:dyDescent="0.55000000000000004">
      <c r="W220" s="2"/>
      <c r="Y220" s="1"/>
    </row>
    <row r="221" spans="22:32" x14ac:dyDescent="0.55000000000000004">
      <c r="W221" s="2"/>
      <c r="Y221" s="1"/>
    </row>
    <row r="222" spans="22:32" x14ac:dyDescent="0.55000000000000004">
      <c r="W222" s="2"/>
      <c r="Y222" s="1"/>
    </row>
    <row r="223" spans="22:32" x14ac:dyDescent="0.55000000000000004">
      <c r="W223" s="2"/>
      <c r="Y223" s="1"/>
    </row>
    <row r="224" spans="22:32" x14ac:dyDescent="0.55000000000000004">
      <c r="W224" s="2"/>
      <c r="Y224" s="1"/>
    </row>
    <row r="225" spans="23:25" x14ac:dyDescent="0.55000000000000004">
      <c r="W225" s="2"/>
      <c r="Y225" s="1"/>
    </row>
    <row r="226" spans="23:25" x14ac:dyDescent="0.55000000000000004">
      <c r="W226" s="2"/>
      <c r="Y226" s="1"/>
    </row>
    <row r="227" spans="23:25" x14ac:dyDescent="0.55000000000000004">
      <c r="W227" s="2"/>
      <c r="Y227" s="1"/>
    </row>
    <row r="228" spans="23:25" x14ac:dyDescent="0.55000000000000004">
      <c r="W228" s="2"/>
      <c r="Y228" s="1"/>
    </row>
    <row r="229" spans="23:25" x14ac:dyDescent="0.55000000000000004">
      <c r="W229" s="2"/>
      <c r="Y229" s="1"/>
    </row>
    <row r="230" spans="23:25" x14ac:dyDescent="0.55000000000000004">
      <c r="W230" s="2"/>
      <c r="Y230" s="1"/>
    </row>
    <row r="231" spans="23:25" x14ac:dyDescent="0.55000000000000004">
      <c r="W231" s="2"/>
      <c r="Y231" s="1"/>
    </row>
    <row r="232" spans="23:25" x14ac:dyDescent="0.55000000000000004">
      <c r="W232" s="2"/>
      <c r="Y232" s="1"/>
    </row>
    <row r="233" spans="23:25" x14ac:dyDescent="0.55000000000000004">
      <c r="W233" s="2"/>
      <c r="Y233" s="1"/>
    </row>
    <row r="234" spans="23:25" x14ac:dyDescent="0.55000000000000004">
      <c r="W234" s="2"/>
      <c r="Y234" s="1"/>
    </row>
    <row r="235" spans="23:25" x14ac:dyDescent="0.55000000000000004">
      <c r="W235" s="2"/>
      <c r="Y235" s="1"/>
    </row>
    <row r="236" spans="23:25" x14ac:dyDescent="0.55000000000000004">
      <c r="W236" s="2"/>
      <c r="Y236" s="1"/>
    </row>
    <row r="237" spans="23:25" x14ac:dyDescent="0.55000000000000004">
      <c r="W237" s="2"/>
      <c r="Y237" s="1"/>
    </row>
    <row r="238" spans="23:25" x14ac:dyDescent="0.55000000000000004">
      <c r="W238" s="2"/>
      <c r="Y238" s="1"/>
    </row>
    <row r="239" spans="23:25" x14ac:dyDescent="0.55000000000000004">
      <c r="W239" s="2"/>
      <c r="Y239" s="1"/>
    </row>
    <row r="240" spans="23:25" x14ac:dyDescent="0.55000000000000004">
      <c r="W240" s="2"/>
      <c r="Y240" s="1"/>
    </row>
    <row r="241" spans="23:25" x14ac:dyDescent="0.55000000000000004">
      <c r="W241" s="2"/>
      <c r="Y241" s="1"/>
    </row>
    <row r="242" spans="23:25" x14ac:dyDescent="0.55000000000000004">
      <c r="W242" s="2"/>
      <c r="Y242" s="1"/>
    </row>
    <row r="243" spans="23:25" x14ac:dyDescent="0.55000000000000004">
      <c r="W243" s="2"/>
      <c r="Y243" s="1"/>
    </row>
    <row r="244" spans="23:25" x14ac:dyDescent="0.55000000000000004">
      <c r="W244" s="2"/>
      <c r="Y244" s="1"/>
    </row>
    <row r="245" spans="23:25" x14ac:dyDescent="0.55000000000000004">
      <c r="W245" s="2"/>
      <c r="Y245" s="1"/>
    </row>
    <row r="246" spans="23:25" x14ac:dyDescent="0.55000000000000004">
      <c r="W246" s="2"/>
      <c r="Y246" s="1"/>
    </row>
    <row r="247" spans="23:25" x14ac:dyDescent="0.55000000000000004">
      <c r="W247" s="2"/>
      <c r="Y247" s="1"/>
    </row>
    <row r="248" spans="23:25" x14ac:dyDescent="0.55000000000000004">
      <c r="W248" s="2"/>
      <c r="Y248" s="1"/>
    </row>
    <row r="249" spans="23:25" x14ac:dyDescent="0.55000000000000004">
      <c r="W249" s="2"/>
      <c r="Y249" s="1"/>
    </row>
    <row r="250" spans="23:25" x14ac:dyDescent="0.55000000000000004">
      <c r="W250" s="2"/>
      <c r="Y250" s="1"/>
    </row>
    <row r="251" spans="23:25" x14ac:dyDescent="0.55000000000000004">
      <c r="W251" s="2"/>
      <c r="Y251" s="1"/>
    </row>
    <row r="252" spans="23:25" x14ac:dyDescent="0.55000000000000004">
      <c r="W252" s="2"/>
      <c r="Y252" s="1"/>
    </row>
    <row r="253" spans="23:25" x14ac:dyDescent="0.55000000000000004">
      <c r="W253" s="2"/>
      <c r="Y253" s="1"/>
    </row>
    <row r="254" spans="23:25" x14ac:dyDescent="0.55000000000000004">
      <c r="W254" s="2"/>
      <c r="Y254" s="1"/>
    </row>
    <row r="255" spans="23:25" x14ac:dyDescent="0.55000000000000004">
      <c r="W255" s="2"/>
      <c r="Y255" s="1"/>
    </row>
    <row r="256" spans="23:25" x14ac:dyDescent="0.55000000000000004">
      <c r="W256" s="2"/>
      <c r="Y256" s="1"/>
    </row>
    <row r="257" spans="23:25" x14ac:dyDescent="0.55000000000000004">
      <c r="W257" s="2"/>
      <c r="Y257" s="1"/>
    </row>
    <row r="258" spans="23:25" x14ac:dyDescent="0.55000000000000004">
      <c r="W258" s="2"/>
      <c r="Y258" s="1"/>
    </row>
    <row r="259" spans="23:25" x14ac:dyDescent="0.55000000000000004">
      <c r="W259" s="2"/>
      <c r="Y259" s="1"/>
    </row>
    <row r="260" spans="23:25" x14ac:dyDescent="0.55000000000000004">
      <c r="W260" s="2"/>
      <c r="Y260" s="1"/>
    </row>
    <row r="261" spans="23:25" x14ac:dyDescent="0.55000000000000004">
      <c r="W261" s="2"/>
      <c r="Y261" s="1"/>
    </row>
    <row r="262" spans="23:25" x14ac:dyDescent="0.55000000000000004">
      <c r="W262" s="2"/>
      <c r="Y262" s="1"/>
    </row>
  </sheetData>
  <autoFilter ref="A1:B174" xr:uid="{00000000-0009-0000-0000-000003000000}">
    <sortState xmlns:xlrd2="http://schemas.microsoft.com/office/spreadsheetml/2017/richdata2" ref="A2:B174">
      <sortCondition ref="A1:A174"/>
    </sortState>
  </autoFilter>
  <phoneticPr fontId="1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FD252-A094-41E6-9FC7-E116BA848AC6}">
  <dimension ref="A1:BD227"/>
  <sheetViews>
    <sheetView topLeftCell="A2" workbookViewId="0">
      <selection activeCell="K7" sqref="K7"/>
    </sheetView>
  </sheetViews>
  <sheetFormatPr defaultRowHeight="18" x14ac:dyDescent="0.55000000000000004"/>
  <cols>
    <col min="1" max="1" width="11.1640625" customWidth="1"/>
    <col min="2" max="2" width="10.75" customWidth="1"/>
  </cols>
  <sheetData>
    <row r="1" spans="1:56" s="9" customFormat="1" x14ac:dyDescent="0.55000000000000004">
      <c r="A1" s="14" t="s">
        <v>168</v>
      </c>
      <c r="B1" s="15"/>
      <c r="C1" s="15"/>
      <c r="D1" s="16"/>
      <c r="E1" s="8" t="s">
        <v>169</v>
      </c>
      <c r="F1" s="8" t="s">
        <v>170</v>
      </c>
      <c r="G1" s="8" t="s">
        <v>171</v>
      </c>
      <c r="H1" s="8" t="s">
        <v>172</v>
      </c>
      <c r="I1" s="8" t="s">
        <v>173</v>
      </c>
      <c r="J1" s="8" t="s">
        <v>174</v>
      </c>
      <c r="K1" s="8" t="s">
        <v>175</v>
      </c>
      <c r="L1" s="8" t="s">
        <v>176</v>
      </c>
      <c r="M1" s="8" t="s">
        <v>177</v>
      </c>
      <c r="N1" s="8" t="s">
        <v>178</v>
      </c>
      <c r="O1" s="8" t="s">
        <v>179</v>
      </c>
      <c r="P1" s="8" t="s">
        <v>180</v>
      </c>
      <c r="Q1" s="8" t="s">
        <v>181</v>
      </c>
      <c r="R1" s="8" t="s">
        <v>182</v>
      </c>
      <c r="S1" s="8" t="s">
        <v>183</v>
      </c>
      <c r="T1" s="8" t="s">
        <v>184</v>
      </c>
      <c r="U1" s="8" t="s">
        <v>185</v>
      </c>
      <c r="V1" s="8" t="s">
        <v>186</v>
      </c>
      <c r="W1" s="8" t="s">
        <v>187</v>
      </c>
      <c r="X1" s="8" t="s">
        <v>188</v>
      </c>
      <c r="Y1" s="8" t="s">
        <v>189</v>
      </c>
      <c r="Z1" s="8" t="s">
        <v>190</v>
      </c>
      <c r="AA1" s="8" t="s">
        <v>191</v>
      </c>
      <c r="AB1" s="8" t="s">
        <v>192</v>
      </c>
      <c r="AC1" s="8" t="s">
        <v>193</v>
      </c>
      <c r="AD1" s="8" t="s">
        <v>194</v>
      </c>
      <c r="AE1" s="8" t="s">
        <v>195</v>
      </c>
      <c r="AF1" s="8" t="s">
        <v>196</v>
      </c>
      <c r="AG1" s="8" t="s">
        <v>197</v>
      </c>
      <c r="AH1" s="8" t="s">
        <v>198</v>
      </c>
      <c r="AI1" s="8" t="s">
        <v>199</v>
      </c>
      <c r="AJ1" s="8" t="s">
        <v>200</v>
      </c>
      <c r="AK1" s="8" t="s">
        <v>201</v>
      </c>
      <c r="AL1" s="8" t="s">
        <v>202</v>
      </c>
      <c r="AM1" s="8" t="s">
        <v>203</v>
      </c>
      <c r="AN1" s="8" t="s">
        <v>204</v>
      </c>
      <c r="AO1" s="8" t="s">
        <v>205</v>
      </c>
      <c r="AP1" s="8" t="s">
        <v>206</v>
      </c>
      <c r="AQ1" s="8" t="s">
        <v>207</v>
      </c>
      <c r="AR1" s="8" t="s">
        <v>208</v>
      </c>
      <c r="AS1" s="8" t="s">
        <v>209</v>
      </c>
      <c r="AT1" s="8" t="s">
        <v>210</v>
      </c>
      <c r="AU1" s="8" t="s">
        <v>211</v>
      </c>
      <c r="AV1" s="8" t="s">
        <v>212</v>
      </c>
      <c r="AW1" s="8" t="s">
        <v>213</v>
      </c>
      <c r="AX1" s="8" t="s">
        <v>214</v>
      </c>
      <c r="AY1" s="8" t="s">
        <v>215</v>
      </c>
      <c r="AZ1" s="8" t="s">
        <v>216</v>
      </c>
      <c r="BA1" s="8" t="s">
        <v>217</v>
      </c>
      <c r="BB1" s="8" t="s">
        <v>218</v>
      </c>
      <c r="BC1" s="8" t="s">
        <v>219</v>
      </c>
      <c r="BD1" s="8" t="s">
        <v>220</v>
      </c>
    </row>
    <row r="2" spans="1:56" s="9" customFormat="1" x14ac:dyDescent="0.55000000000000004">
      <c r="A2" s="17" t="s">
        <v>221</v>
      </c>
      <c r="B2" s="18"/>
      <c r="C2" s="10" t="s">
        <v>222</v>
      </c>
      <c r="D2" s="11" t="s">
        <v>223</v>
      </c>
      <c r="E2" s="12">
        <v>-12.497134493847801</v>
      </c>
      <c r="F2" s="12">
        <v>-13.9080825612327</v>
      </c>
      <c r="G2" s="12">
        <v>-13.4761441768539</v>
      </c>
      <c r="H2" s="12">
        <v>-12.730476920948799</v>
      </c>
      <c r="I2" s="12">
        <v>-11.761624466115</v>
      </c>
      <c r="J2" s="12">
        <v>-7.4928383618156698</v>
      </c>
      <c r="K2" s="12">
        <v>-2.2889392033687699</v>
      </c>
      <c r="L2" s="12">
        <v>2.2785016968793101</v>
      </c>
      <c r="M2" s="12">
        <v>9.7197420490652604</v>
      </c>
      <c r="N2" s="12">
        <v>14.413260531464401</v>
      </c>
      <c r="O2" s="12">
        <v>17.2110370730455</v>
      </c>
      <c r="P2" s="12">
        <v>22.118844463252799</v>
      </c>
      <c r="Q2" s="12">
        <v>27.990283566244798</v>
      </c>
      <c r="R2" s="12">
        <v>34.380623616266703</v>
      </c>
      <c r="S2" s="12">
        <v>37.412843956944599</v>
      </c>
      <c r="T2" s="12">
        <v>37.6193249881482</v>
      </c>
      <c r="U2" s="12">
        <v>40.134394334588599</v>
      </c>
      <c r="V2" s="12">
        <v>30.8463537711139</v>
      </c>
      <c r="W2" s="12">
        <v>24.621925651505101</v>
      </c>
      <c r="X2" s="12">
        <v>15.4727840835246</v>
      </c>
      <c r="Y2" s="12">
        <v>12.4580086934428</v>
      </c>
      <c r="Z2" s="12">
        <v>9.9045526195444307</v>
      </c>
      <c r="AA2" s="12">
        <v>12.578513506447401</v>
      </c>
      <c r="AB2" s="12">
        <v>16.780679807043999</v>
      </c>
      <c r="AC2" s="12">
        <v>19.7848285129466</v>
      </c>
      <c r="AD2" s="12">
        <v>26.320863258540701</v>
      </c>
      <c r="AE2" s="12">
        <v>30.253749047416399</v>
      </c>
      <c r="AF2" s="12">
        <v>33.154354877209698</v>
      </c>
      <c r="AG2" s="12">
        <v>37.5561352360493</v>
      </c>
      <c r="AH2" s="12">
        <v>45.465809990459</v>
      </c>
      <c r="AI2" s="12">
        <v>50.274004852802101</v>
      </c>
      <c r="AJ2" s="12">
        <v>56.975584741175503</v>
      </c>
      <c r="AK2" s="12">
        <v>66.001280654405093</v>
      </c>
      <c r="AL2" s="12">
        <v>71.244528771497599</v>
      </c>
      <c r="AM2" s="12">
        <v>74.668341761594505</v>
      </c>
      <c r="AN2" s="12">
        <v>72.916945301468402</v>
      </c>
      <c r="AO2" s="12">
        <v>71.321461046990507</v>
      </c>
      <c r="AP2" s="12">
        <v>71.400418515964802</v>
      </c>
      <c r="AQ2" s="12">
        <v>86.2858369739956</v>
      </c>
      <c r="AR2" s="12">
        <v>99.298898265784999</v>
      </c>
      <c r="AS2" s="12">
        <v>107.97467393085699</v>
      </c>
      <c r="AT2" s="12">
        <v>119.940277781169</v>
      </c>
      <c r="AU2" s="12">
        <v>123.339275262442</v>
      </c>
      <c r="AV2" s="12">
        <v>119.54145223684399</v>
      </c>
      <c r="AW2" s="12">
        <v>120.373650452638</v>
      </c>
      <c r="AX2" s="12">
        <v>120.599909884781</v>
      </c>
      <c r="AY2" s="12">
        <v>125.82010927514</v>
      </c>
      <c r="AZ2" s="12">
        <v>122.992964457955</v>
      </c>
      <c r="BA2" s="12">
        <v>124.543918796979</v>
      </c>
      <c r="BB2" s="12">
        <v>125.165574312194</v>
      </c>
      <c r="BC2" s="12">
        <v>125.70250296064</v>
      </c>
      <c r="BD2" s="12">
        <v>125.449265412198</v>
      </c>
    </row>
    <row r="4" spans="1:56" x14ac:dyDescent="0.55000000000000004">
      <c r="B4" t="s">
        <v>224</v>
      </c>
      <c r="C4" t="s">
        <v>160</v>
      </c>
      <c r="D4" t="s">
        <v>252</v>
      </c>
    </row>
    <row r="5" spans="1:56" x14ac:dyDescent="0.55000000000000004">
      <c r="A5" t="s">
        <v>225</v>
      </c>
    </row>
    <row r="6" spans="1:56" x14ac:dyDescent="0.2">
      <c r="A6" t="s">
        <v>226</v>
      </c>
      <c r="B6" s="13">
        <v>426889.1</v>
      </c>
      <c r="C6" s="12">
        <v>19.7848285129466</v>
      </c>
    </row>
    <row r="7" spans="1:56" x14ac:dyDescent="0.2">
      <c r="A7" t="s">
        <v>227</v>
      </c>
      <c r="B7" s="13">
        <v>440974.2</v>
      </c>
      <c r="C7" s="12">
        <v>26.320863258540701</v>
      </c>
      <c r="D7">
        <f>C7/100*B6</f>
        <v>112360.89627661507</v>
      </c>
    </row>
    <row r="8" spans="1:56" x14ac:dyDescent="0.2">
      <c r="A8" t="s">
        <v>228</v>
      </c>
      <c r="B8" s="13">
        <v>453653.1</v>
      </c>
      <c r="C8" s="12">
        <v>30.253749047416399</v>
      </c>
      <c r="D8">
        <f t="shared" ref="D8:D31" si="0">C8/100*B7</f>
        <v>133411.2278318521</v>
      </c>
      <c r="F8">
        <v>200203</v>
      </c>
      <c r="G8" s="3">
        <f>D14</f>
        <v>304759.06538585719</v>
      </c>
    </row>
    <row r="9" spans="1:56" x14ac:dyDescent="0.2">
      <c r="A9" t="s">
        <v>229</v>
      </c>
      <c r="B9" s="13">
        <v>453794.6</v>
      </c>
      <c r="C9" s="12">
        <v>33.154354877209698</v>
      </c>
      <c r="D9">
        <f t="shared" si="0"/>
        <v>150405.75868546296</v>
      </c>
      <c r="F9">
        <v>200204</v>
      </c>
      <c r="G9">
        <f>((12-H9)*G8+H9*G20)/12</f>
        <v>307019.96483248571</v>
      </c>
      <c r="H9">
        <v>1</v>
      </c>
    </row>
    <row r="10" spans="1:56" x14ac:dyDescent="0.2">
      <c r="A10" t="s">
        <v>230</v>
      </c>
      <c r="B10" s="13">
        <v>449786.4</v>
      </c>
      <c r="C10" s="12">
        <v>37.5561352360493</v>
      </c>
      <c r="D10">
        <f t="shared" si="0"/>
        <v>170427.71366988897</v>
      </c>
      <c r="F10">
        <v>200205</v>
      </c>
      <c r="G10">
        <f>((12-H10)*G8+H10*G20)/12</f>
        <v>309280.86427911423</v>
      </c>
      <c r="H10">
        <v>2</v>
      </c>
    </row>
    <row r="11" spans="1:56" x14ac:dyDescent="0.2">
      <c r="A11" t="s">
        <v>231</v>
      </c>
      <c r="B11" s="13">
        <v>452884.6</v>
      </c>
      <c r="C11" s="12">
        <v>45.465809990459</v>
      </c>
      <c r="D11">
        <f t="shared" si="0"/>
        <v>204499.02998692589</v>
      </c>
      <c r="F11">
        <v>200206</v>
      </c>
      <c r="G11">
        <f>((12-H11)*G8+H11*G20)/12</f>
        <v>311541.76372574276</v>
      </c>
      <c r="H11">
        <v>3</v>
      </c>
    </row>
    <row r="12" spans="1:56" x14ac:dyDescent="0.2">
      <c r="A12" t="s">
        <v>232</v>
      </c>
      <c r="B12" s="13">
        <v>464182.6</v>
      </c>
      <c r="C12" s="12">
        <v>50.274004852802101</v>
      </c>
      <c r="D12">
        <f t="shared" si="0"/>
        <v>227683.22578159338</v>
      </c>
      <c r="F12">
        <v>200207</v>
      </c>
      <c r="G12">
        <f>((12-H12)*G8+H12*G20)/12</f>
        <v>313802.66317237128</v>
      </c>
      <c r="H12">
        <v>4</v>
      </c>
    </row>
    <row r="13" spans="1:56" x14ac:dyDescent="0.2">
      <c r="A13" t="s">
        <v>233</v>
      </c>
      <c r="B13" s="13">
        <v>461747.20000000001</v>
      </c>
      <c r="C13" s="12">
        <v>56.975584741175503</v>
      </c>
      <c r="D13">
        <f t="shared" si="0"/>
        <v>264470.75061679172</v>
      </c>
      <c r="F13">
        <v>200208</v>
      </c>
      <c r="G13">
        <f>((12-H13)*G8+H13*G20)/12</f>
        <v>316063.5626189998</v>
      </c>
      <c r="H13">
        <v>5</v>
      </c>
    </row>
    <row r="14" spans="1:56" x14ac:dyDescent="0.2">
      <c r="A14" t="s">
        <v>234</v>
      </c>
      <c r="B14" s="13">
        <v>465846.1</v>
      </c>
      <c r="C14" s="12">
        <v>66.001280654405093</v>
      </c>
      <c r="D14">
        <f t="shared" si="0"/>
        <v>304759.06538585719</v>
      </c>
      <c r="F14">
        <v>200209</v>
      </c>
      <c r="G14">
        <f>((12-H14)*G8+H14*G20)/12</f>
        <v>318324.46206562832</v>
      </c>
      <c r="H14">
        <v>6</v>
      </c>
      <c r="J14">
        <f>(G8+G20)/2</f>
        <v>318324.46206562832</v>
      </c>
    </row>
    <row r="15" spans="1:56" x14ac:dyDescent="0.2">
      <c r="A15" t="s">
        <v>235</v>
      </c>
      <c r="B15" s="13">
        <v>474930.5</v>
      </c>
      <c r="C15" s="12">
        <v>71.244528771497599</v>
      </c>
      <c r="D15">
        <f t="shared" si="0"/>
        <v>331889.85874539946</v>
      </c>
      <c r="F15">
        <v>200210</v>
      </c>
      <c r="G15">
        <f>((12-H15)*G8+H15*G20)/12</f>
        <v>320585.36151225684</v>
      </c>
      <c r="H15">
        <v>7</v>
      </c>
    </row>
    <row r="16" spans="1:56" x14ac:dyDescent="0.2">
      <c r="A16" t="s">
        <v>236</v>
      </c>
      <c r="B16" s="13">
        <v>482962</v>
      </c>
      <c r="C16" s="12">
        <v>74.668341761594505</v>
      </c>
      <c r="D16">
        <f t="shared" si="0"/>
        <v>354622.72887004958</v>
      </c>
      <c r="F16">
        <v>200211</v>
      </c>
      <c r="G16">
        <f>((12-H16)*G8+H16*G20)/12</f>
        <v>322846.26095888537</v>
      </c>
      <c r="H16">
        <v>8</v>
      </c>
    </row>
    <row r="17" spans="1:8" x14ac:dyDescent="0.2">
      <c r="A17" t="s">
        <v>237</v>
      </c>
      <c r="B17" s="13">
        <v>492526.1</v>
      </c>
      <c r="C17" s="12">
        <v>72.916945301468402</v>
      </c>
      <c r="D17">
        <f t="shared" si="0"/>
        <v>352161.13736687787</v>
      </c>
      <c r="F17">
        <v>200212</v>
      </c>
      <c r="G17">
        <f>((12-H17)*G8+H17*G20)/12</f>
        <v>325107.16040551389</v>
      </c>
      <c r="H17">
        <v>9</v>
      </c>
    </row>
    <row r="18" spans="1:8" x14ac:dyDescent="0.2">
      <c r="A18" t="s">
        <v>238</v>
      </c>
      <c r="B18" s="13">
        <v>499433.4</v>
      </c>
      <c r="C18" s="12">
        <v>71.321461046990507</v>
      </c>
      <c r="D18">
        <f t="shared" si="0"/>
        <v>351276.81055776152</v>
      </c>
      <c r="F18">
        <v>200301</v>
      </c>
      <c r="G18">
        <f>((12-H18)*G8+H18*G20)/12</f>
        <v>327368.05985214241</v>
      </c>
      <c r="H18">
        <v>10</v>
      </c>
    </row>
    <row r="19" spans="1:8" x14ac:dyDescent="0.2">
      <c r="A19" t="s">
        <v>239</v>
      </c>
      <c r="B19" s="13">
        <v>505429.1</v>
      </c>
      <c r="C19" s="12">
        <v>71.400418515964802</v>
      </c>
      <c r="D19">
        <f t="shared" si="0"/>
        <v>356597.53780851257</v>
      </c>
      <c r="F19">
        <v>200302</v>
      </c>
      <c r="G19">
        <f>((12-H19)*G8+H19*G20)/12</f>
        <v>329628.95929877093</v>
      </c>
      <c r="H19">
        <v>11</v>
      </c>
    </row>
    <row r="20" spans="1:8" x14ac:dyDescent="0.2">
      <c r="A20" t="s">
        <v>240</v>
      </c>
      <c r="B20" s="13">
        <v>488074.7</v>
      </c>
      <c r="C20" s="12">
        <v>86.2858369739956</v>
      </c>
      <c r="D20">
        <f t="shared" si="0"/>
        <v>436113.72924513317</v>
      </c>
      <c r="F20">
        <v>200303</v>
      </c>
      <c r="G20" s="3">
        <f>D15</f>
        <v>331889.85874539946</v>
      </c>
    </row>
    <row r="21" spans="1:8" x14ac:dyDescent="0.2">
      <c r="A21" t="s">
        <v>241</v>
      </c>
      <c r="B21" s="13">
        <v>477431.6</v>
      </c>
      <c r="C21" s="12">
        <v>99.298898265784999</v>
      </c>
      <c r="D21">
        <f t="shared" si="0"/>
        <v>484652.79981403536</v>
      </c>
      <c r="F21">
        <v>200304</v>
      </c>
      <c r="G21">
        <f>((12-H21)*G20+H21*G32)/12</f>
        <v>333784.26458912028</v>
      </c>
      <c r="H21">
        <v>1</v>
      </c>
    </row>
    <row r="22" spans="1:8" x14ac:dyDescent="0.2">
      <c r="A22" t="s">
        <v>242</v>
      </c>
      <c r="B22" s="13">
        <v>493029.7</v>
      </c>
      <c r="C22" s="12">
        <v>107.97467393085699</v>
      </c>
      <c r="D22">
        <f t="shared" si="0"/>
        <v>515505.21334287344</v>
      </c>
      <c r="F22">
        <v>200305</v>
      </c>
      <c r="G22">
        <f>((12-H22)*G20+H22*G32)/12</f>
        <v>335678.67043284111</v>
      </c>
      <c r="H22">
        <v>2</v>
      </c>
    </row>
    <row r="23" spans="1:8" x14ac:dyDescent="0.2">
      <c r="A23" t="s">
        <v>243</v>
      </c>
      <c r="B23" s="13">
        <v>495280.1</v>
      </c>
      <c r="C23" s="12">
        <v>119.940277781169</v>
      </c>
      <c r="D23">
        <f t="shared" si="0"/>
        <v>591341.19172366417</v>
      </c>
      <c r="F23">
        <v>200306</v>
      </c>
      <c r="G23">
        <f>((12-H23)*G20+H23*G32)/12</f>
        <v>337573.076276562</v>
      </c>
      <c r="H23">
        <v>3</v>
      </c>
    </row>
    <row r="24" spans="1:8" x14ac:dyDescent="0.2">
      <c r="A24" t="s">
        <v>244</v>
      </c>
      <c r="B24" s="13">
        <v>499323.9</v>
      </c>
      <c r="C24" s="12">
        <v>123.339275262442</v>
      </c>
      <c r="D24">
        <f t="shared" si="0"/>
        <v>610874.88585909794</v>
      </c>
      <c r="F24">
        <v>200307</v>
      </c>
      <c r="G24">
        <f>((12-H24)*G20+H24*G32)/12</f>
        <v>339467.48212028283</v>
      </c>
      <c r="H24">
        <v>4</v>
      </c>
    </row>
    <row r="25" spans="1:8" x14ac:dyDescent="0.2">
      <c r="A25" t="s">
        <v>245</v>
      </c>
      <c r="B25" s="13">
        <v>512534.7</v>
      </c>
      <c r="C25" s="12">
        <v>119.54145223684399</v>
      </c>
      <c r="D25">
        <f t="shared" si="0"/>
        <v>596899.04142564675</v>
      </c>
      <c r="F25">
        <v>200308</v>
      </c>
      <c r="G25">
        <f>((12-H25)*G20+H25*G32)/12</f>
        <v>341361.88796400366</v>
      </c>
      <c r="H25">
        <v>5</v>
      </c>
    </row>
    <row r="26" spans="1:8" x14ac:dyDescent="0.2">
      <c r="A26" t="s">
        <v>246</v>
      </c>
      <c r="B26" s="13">
        <v>510704</v>
      </c>
      <c r="C26" s="12">
        <v>120.373650452638</v>
      </c>
      <c r="D26">
        <f t="shared" si="0"/>
        <v>616956.72822647681</v>
      </c>
      <c r="F26">
        <v>200309</v>
      </c>
      <c r="G26">
        <f>((12-H26)*G20+H26*G32)/12</f>
        <v>343256.29380772455</v>
      </c>
      <c r="H26">
        <v>6</v>
      </c>
    </row>
    <row r="27" spans="1:8" x14ac:dyDescent="0.2">
      <c r="A27" t="s">
        <v>247</v>
      </c>
      <c r="B27" s="13">
        <v>517223.3</v>
      </c>
      <c r="C27" s="12">
        <v>120.599909884781</v>
      </c>
      <c r="D27">
        <f t="shared" si="0"/>
        <v>615908.5637779719</v>
      </c>
      <c r="F27">
        <v>200310</v>
      </c>
      <c r="G27">
        <f>((12-H27)*G20+H27*G32)/12</f>
        <v>345150.69965144532</v>
      </c>
      <c r="H27">
        <v>7</v>
      </c>
    </row>
    <row r="28" spans="1:8" x14ac:dyDescent="0.2">
      <c r="A28" t="s">
        <v>248</v>
      </c>
      <c r="B28" s="13">
        <v>521962.9</v>
      </c>
      <c r="C28" s="12">
        <v>125.82010927514</v>
      </c>
      <c r="D28">
        <f t="shared" si="0"/>
        <v>650770.92125648516</v>
      </c>
      <c r="F28">
        <v>200311</v>
      </c>
      <c r="G28">
        <f>((12-H28)*G20+H28*G32)/12</f>
        <v>347045.10549516621</v>
      </c>
      <c r="H28">
        <v>8</v>
      </c>
    </row>
    <row r="29" spans="1:8" x14ac:dyDescent="0.2">
      <c r="A29" t="s">
        <v>249</v>
      </c>
      <c r="B29" s="13">
        <v>532033.69999999995</v>
      </c>
      <c r="C29" s="12">
        <v>122.992964457955</v>
      </c>
      <c r="D29">
        <f t="shared" si="0"/>
        <v>641977.64408071118</v>
      </c>
      <c r="F29">
        <v>200312</v>
      </c>
      <c r="G29">
        <f>((12-H29)*G20+H29*G32)/12</f>
        <v>348939.51133888704</v>
      </c>
      <c r="H29">
        <v>9</v>
      </c>
    </row>
    <row r="30" spans="1:8" x14ac:dyDescent="0.2">
      <c r="A30" t="s">
        <v>250</v>
      </c>
      <c r="B30" s="13">
        <v>533408.19999999995</v>
      </c>
      <c r="C30" s="12">
        <v>124.543918796979</v>
      </c>
      <c r="D30">
        <f t="shared" si="0"/>
        <v>662615.61930056277</v>
      </c>
      <c r="F30">
        <v>200401</v>
      </c>
      <c r="G30">
        <f>((12-H30)*G20+H30*G32)/12</f>
        <v>350833.91718260787</v>
      </c>
      <c r="H30">
        <v>10</v>
      </c>
    </row>
    <row r="31" spans="1:8" x14ac:dyDescent="0.2">
      <c r="A31" t="s">
        <v>251</v>
      </c>
      <c r="B31" s="13">
        <v>533491.80000000005</v>
      </c>
      <c r="C31" s="12">
        <v>125.165574312194</v>
      </c>
      <c r="D31">
        <f t="shared" si="0"/>
        <v>667643.43695833627</v>
      </c>
      <c r="F31">
        <v>200402</v>
      </c>
      <c r="G31">
        <f>((12-H31)*G20+H31*G32)/12</f>
        <v>352728.32302632876</v>
      </c>
      <c r="H31">
        <v>11</v>
      </c>
    </row>
    <row r="32" spans="1:8" x14ac:dyDescent="0.2">
      <c r="C32" s="12">
        <v>125.70250296064</v>
      </c>
      <c r="F32">
        <v>200403</v>
      </c>
      <c r="G32" s="3">
        <f>D16</f>
        <v>354622.72887004958</v>
      </c>
    </row>
    <row r="33" spans="3:8" x14ac:dyDescent="0.2">
      <c r="C33" s="12">
        <v>125.449265412198</v>
      </c>
      <c r="F33">
        <v>200404</v>
      </c>
      <c r="G33">
        <f>((12-H33)*G32+H33*G44)/12</f>
        <v>354417.59624478529</v>
      </c>
      <c r="H33">
        <v>1</v>
      </c>
    </row>
    <row r="34" spans="3:8" x14ac:dyDescent="0.55000000000000004">
      <c r="F34">
        <v>200405</v>
      </c>
      <c r="G34">
        <f>((12-H34)*G32+H34*G44)/12</f>
        <v>354212.46361952095</v>
      </c>
      <c r="H34">
        <v>2</v>
      </c>
    </row>
    <row r="35" spans="3:8" x14ac:dyDescent="0.55000000000000004">
      <c r="F35">
        <v>200406</v>
      </c>
      <c r="G35">
        <f>((12-H35)*G32+H35*G44)/12</f>
        <v>354007.3309942566</v>
      </c>
      <c r="H35">
        <v>3</v>
      </c>
    </row>
    <row r="36" spans="3:8" x14ac:dyDescent="0.55000000000000004">
      <c r="F36">
        <v>200407</v>
      </c>
      <c r="G36">
        <f>((12-H36)*G32+H36*G44)/12</f>
        <v>353802.19836899237</v>
      </c>
      <c r="H36">
        <v>4</v>
      </c>
    </row>
    <row r="37" spans="3:8" x14ac:dyDescent="0.55000000000000004">
      <c r="F37">
        <v>200408</v>
      </c>
      <c r="G37">
        <f>((12-H37)*G32+H37*G44)/12</f>
        <v>353597.06574372808</v>
      </c>
      <c r="H37">
        <v>5</v>
      </c>
    </row>
    <row r="38" spans="3:8" x14ac:dyDescent="0.55000000000000004">
      <c r="F38">
        <v>200409</v>
      </c>
      <c r="G38">
        <f>((12-H38)*G32+H38*G44)/12</f>
        <v>353391.93311846373</v>
      </c>
      <c r="H38">
        <v>6</v>
      </c>
    </row>
    <row r="39" spans="3:8" x14ac:dyDescent="0.55000000000000004">
      <c r="F39">
        <v>200410</v>
      </c>
      <c r="G39">
        <f>((12-H39)*G32+H39*G44)/12</f>
        <v>353186.80049319938</v>
      </c>
      <c r="H39">
        <v>7</v>
      </c>
    </row>
    <row r="40" spans="3:8" x14ac:dyDescent="0.55000000000000004">
      <c r="F40">
        <v>200411</v>
      </c>
      <c r="G40">
        <f>((12-H40)*G32+H40*G44)/12</f>
        <v>352981.66786793509</v>
      </c>
      <c r="H40">
        <v>8</v>
      </c>
    </row>
    <row r="41" spans="3:8" x14ac:dyDescent="0.55000000000000004">
      <c r="F41">
        <v>200412</v>
      </c>
      <c r="G41">
        <f>((12-H41)*G32+H41*G44)/12</f>
        <v>352776.53524267086</v>
      </c>
      <c r="H41">
        <v>9</v>
      </c>
    </row>
    <row r="42" spans="3:8" x14ac:dyDescent="0.55000000000000004">
      <c r="F42">
        <v>200501</v>
      </c>
      <c r="G42">
        <f>((12-H42)*G32+H42*G44)/12</f>
        <v>352571.40261740651</v>
      </c>
      <c r="H42">
        <v>10</v>
      </c>
    </row>
    <row r="43" spans="3:8" x14ac:dyDescent="0.55000000000000004">
      <c r="F43">
        <v>200502</v>
      </c>
      <c r="G43">
        <f>((12-H43)*G32+H43*G44)/12</f>
        <v>352366.26999214216</v>
      </c>
      <c r="H43">
        <v>11</v>
      </c>
    </row>
    <row r="44" spans="3:8" x14ac:dyDescent="0.55000000000000004">
      <c r="F44">
        <v>200503</v>
      </c>
      <c r="G44" s="3">
        <f>D17</f>
        <v>352161.13736687787</v>
      </c>
    </row>
    <row r="45" spans="3:8" x14ac:dyDescent="0.55000000000000004">
      <c r="F45">
        <v>200504</v>
      </c>
      <c r="G45">
        <f>((12-H45)*G44+H45*G56)/12</f>
        <v>352087.44346611813</v>
      </c>
      <c r="H45">
        <v>1</v>
      </c>
    </row>
    <row r="46" spans="3:8" x14ac:dyDescent="0.55000000000000004">
      <c r="F46">
        <v>200505</v>
      </c>
      <c r="G46">
        <f>((12-H46)*G44+H46*G56)/12</f>
        <v>352013.74956535851</v>
      </c>
      <c r="H46">
        <v>2</v>
      </c>
    </row>
    <row r="47" spans="3:8" x14ac:dyDescent="0.55000000000000004">
      <c r="F47">
        <v>200506</v>
      </c>
      <c r="G47">
        <f>((12-H47)*G44+H47*G56)/12</f>
        <v>351940.05566459877</v>
      </c>
      <c r="H47">
        <v>3</v>
      </c>
    </row>
    <row r="48" spans="3:8" x14ac:dyDescent="0.55000000000000004">
      <c r="F48">
        <v>200507</v>
      </c>
      <c r="G48">
        <f>((12-H48)*G44+H48*G56)/12</f>
        <v>351866.36176383909</v>
      </c>
      <c r="H48">
        <v>4</v>
      </c>
    </row>
    <row r="49" spans="6:8" x14ac:dyDescent="0.55000000000000004">
      <c r="F49">
        <v>200508</v>
      </c>
      <c r="G49">
        <f>((12-H49)*G44+H49*G56)/12</f>
        <v>351792.66786307935</v>
      </c>
      <c r="H49">
        <v>5</v>
      </c>
    </row>
    <row r="50" spans="6:8" x14ac:dyDescent="0.55000000000000004">
      <c r="F50">
        <v>200509</v>
      </c>
      <c r="G50">
        <f>((12-H50)*G44+H50*G56)/12</f>
        <v>351718.97396231972</v>
      </c>
      <c r="H50">
        <v>6</v>
      </c>
    </row>
    <row r="51" spans="6:8" x14ac:dyDescent="0.55000000000000004">
      <c r="F51">
        <v>200510</v>
      </c>
      <c r="G51">
        <f>((12-H51)*G44+H51*G56)/12</f>
        <v>351645.28006155998</v>
      </c>
      <c r="H51">
        <v>7</v>
      </c>
    </row>
    <row r="52" spans="6:8" x14ac:dyDescent="0.55000000000000004">
      <c r="F52">
        <v>200511</v>
      </c>
      <c r="G52">
        <f>((12-H52)*G44+H52*G56)/12</f>
        <v>351571.58616080025</v>
      </c>
      <c r="H52">
        <v>8</v>
      </c>
    </row>
    <row r="53" spans="6:8" x14ac:dyDescent="0.55000000000000004">
      <c r="F53">
        <v>200512</v>
      </c>
      <c r="G53">
        <f>((12-H53)*G44+H53*G56)/12</f>
        <v>351497.89226004062</v>
      </c>
      <c r="H53">
        <v>9</v>
      </c>
    </row>
    <row r="54" spans="6:8" x14ac:dyDescent="0.55000000000000004">
      <c r="F54">
        <v>200601</v>
      </c>
      <c r="G54">
        <f>((12-H54)*G44+H54*G56)/12</f>
        <v>351424.19835928088</v>
      </c>
      <c r="H54">
        <v>10</v>
      </c>
    </row>
    <row r="55" spans="6:8" x14ac:dyDescent="0.55000000000000004">
      <c r="F55">
        <v>200602</v>
      </c>
      <c r="G55">
        <f>((12-H55)*G44+H55*G56)/12</f>
        <v>351350.5044585212</v>
      </c>
      <c r="H55">
        <v>11</v>
      </c>
    </row>
    <row r="56" spans="6:8" x14ac:dyDescent="0.55000000000000004">
      <c r="F56">
        <v>200603</v>
      </c>
      <c r="G56" s="3">
        <f>D18</f>
        <v>351276.81055776152</v>
      </c>
    </row>
    <row r="57" spans="6:8" x14ac:dyDescent="0.55000000000000004">
      <c r="F57">
        <v>200604</v>
      </c>
      <c r="G57">
        <f>((12-H57)*G56+H57*G68)/12</f>
        <v>351720.20449532411</v>
      </c>
      <c r="H57">
        <v>1</v>
      </c>
    </row>
    <row r="58" spans="6:8" x14ac:dyDescent="0.55000000000000004">
      <c r="F58">
        <v>200605</v>
      </c>
      <c r="G58">
        <f>((12-H58)*G56+H58*G68)/12</f>
        <v>352163.59843288671</v>
      </c>
      <c r="H58">
        <v>2</v>
      </c>
    </row>
    <row r="59" spans="6:8" x14ac:dyDescent="0.55000000000000004">
      <c r="F59">
        <v>200606</v>
      </c>
      <c r="G59">
        <f>((12-H59)*G56+H59*G68)/12</f>
        <v>352606.9923704493</v>
      </c>
      <c r="H59">
        <v>3</v>
      </c>
    </row>
    <row r="60" spans="6:8" x14ac:dyDescent="0.55000000000000004">
      <c r="F60">
        <v>200607</v>
      </c>
      <c r="G60">
        <f>((12-H60)*G56+H60*G68)/12</f>
        <v>353050.38630801189</v>
      </c>
      <c r="H60">
        <v>4</v>
      </c>
    </row>
    <row r="61" spans="6:8" x14ac:dyDescent="0.55000000000000004">
      <c r="F61">
        <v>200608</v>
      </c>
      <c r="G61">
        <f>((12-H61)*G56+H61*G68)/12</f>
        <v>353493.78024557442</v>
      </c>
      <c r="H61">
        <v>5</v>
      </c>
    </row>
    <row r="62" spans="6:8" x14ac:dyDescent="0.55000000000000004">
      <c r="F62">
        <v>200609</v>
      </c>
      <c r="G62">
        <f>((12-H62)*G56+H62*G68)/12</f>
        <v>353937.17418313707</v>
      </c>
      <c r="H62">
        <v>6</v>
      </c>
    </row>
    <row r="63" spans="6:8" x14ac:dyDescent="0.55000000000000004">
      <c r="F63">
        <v>200610</v>
      </c>
      <c r="G63">
        <f>((12-H63)*G56+H63*G68)/12</f>
        <v>354380.56812069967</v>
      </c>
      <c r="H63">
        <v>7</v>
      </c>
    </row>
    <row r="64" spans="6:8" x14ac:dyDescent="0.55000000000000004">
      <c r="F64">
        <v>200611</v>
      </c>
      <c r="G64">
        <f>((12-H64)*G56+H64*G68)/12</f>
        <v>354823.9620582622</v>
      </c>
      <c r="H64">
        <v>8</v>
      </c>
    </row>
    <row r="65" spans="6:8" x14ac:dyDescent="0.55000000000000004">
      <c r="F65">
        <v>200612</v>
      </c>
      <c r="G65">
        <f>((12-H65)*G56+H65*G68)/12</f>
        <v>355267.35599582479</v>
      </c>
      <c r="H65">
        <v>9</v>
      </c>
    </row>
    <row r="66" spans="6:8" x14ac:dyDescent="0.55000000000000004">
      <c r="F66">
        <v>200701</v>
      </c>
      <c r="G66">
        <f>((12-H66)*G56+H66*G68)/12</f>
        <v>355710.74993338739</v>
      </c>
      <c r="H66">
        <v>10</v>
      </c>
    </row>
    <row r="67" spans="6:8" x14ac:dyDescent="0.55000000000000004">
      <c r="F67">
        <v>200702</v>
      </c>
      <c r="G67">
        <f>((12-H67)*G56+H67*G68)/12</f>
        <v>356154.14387094998</v>
      </c>
      <c r="H67">
        <v>11</v>
      </c>
    </row>
    <row r="68" spans="6:8" x14ac:dyDescent="0.55000000000000004">
      <c r="F68">
        <v>200703</v>
      </c>
      <c r="G68" s="3">
        <f>D19</f>
        <v>356597.53780851257</v>
      </c>
    </row>
    <row r="69" spans="6:8" x14ac:dyDescent="0.55000000000000004">
      <c r="F69">
        <v>200704</v>
      </c>
      <c r="G69">
        <f>((12-H69)*G68+H69*G80)/12</f>
        <v>363223.88709489763</v>
      </c>
      <c r="H69">
        <v>1</v>
      </c>
    </row>
    <row r="70" spans="6:8" x14ac:dyDescent="0.55000000000000004">
      <c r="F70">
        <v>200705</v>
      </c>
      <c r="G70">
        <f>((12-H70)*G68+H70*G80)/12</f>
        <v>369850.23638128262</v>
      </c>
      <c r="H70">
        <v>2</v>
      </c>
    </row>
    <row r="71" spans="6:8" x14ac:dyDescent="0.55000000000000004">
      <c r="F71">
        <v>200706</v>
      </c>
      <c r="G71">
        <f>((12-H71)*G68+H71*G80)/12</f>
        <v>376476.58566766768</v>
      </c>
      <c r="H71">
        <v>3</v>
      </c>
    </row>
    <row r="72" spans="6:8" x14ac:dyDescent="0.55000000000000004">
      <c r="F72">
        <v>200707</v>
      </c>
      <c r="G72">
        <f>((12-H72)*G68+H72*G80)/12</f>
        <v>383102.93495405279</v>
      </c>
      <c r="H72">
        <v>4</v>
      </c>
    </row>
    <row r="73" spans="6:8" x14ac:dyDescent="0.55000000000000004">
      <c r="F73">
        <v>200708</v>
      </c>
      <c r="G73">
        <f>((12-H73)*G68+H73*G80)/12</f>
        <v>389729.28424043785</v>
      </c>
      <c r="H73">
        <v>5</v>
      </c>
    </row>
    <row r="74" spans="6:8" x14ac:dyDescent="0.55000000000000004">
      <c r="F74">
        <v>200709</v>
      </c>
      <c r="G74">
        <f>((12-H74)*G68+H74*G80)/12</f>
        <v>396355.63352682284</v>
      </c>
      <c r="H74">
        <v>6</v>
      </c>
    </row>
    <row r="75" spans="6:8" x14ac:dyDescent="0.55000000000000004">
      <c r="F75">
        <v>200710</v>
      </c>
      <c r="G75">
        <f>((12-H75)*G68+H75*G80)/12</f>
        <v>402981.9828132079</v>
      </c>
      <c r="H75">
        <v>7</v>
      </c>
    </row>
    <row r="76" spans="6:8" x14ac:dyDescent="0.55000000000000004">
      <c r="F76">
        <v>200711</v>
      </c>
      <c r="G76">
        <f>((12-H76)*G68+H76*G80)/12</f>
        <v>409608.33209959295</v>
      </c>
      <c r="H76">
        <v>8</v>
      </c>
    </row>
    <row r="77" spans="6:8" x14ac:dyDescent="0.55000000000000004">
      <c r="F77">
        <v>200712</v>
      </c>
      <c r="G77">
        <f>((12-H77)*G68+H77*G80)/12</f>
        <v>416234.68138597807</v>
      </c>
      <c r="H77">
        <v>9</v>
      </c>
    </row>
    <row r="78" spans="6:8" x14ac:dyDescent="0.55000000000000004">
      <c r="F78">
        <v>200801</v>
      </c>
      <c r="G78">
        <f>((12-H78)*G68+H78*G80)/12</f>
        <v>422861.03067236301</v>
      </c>
      <c r="H78">
        <v>10</v>
      </c>
    </row>
    <row r="79" spans="6:8" x14ac:dyDescent="0.55000000000000004">
      <c r="F79">
        <v>200802</v>
      </c>
      <c r="G79">
        <f>((12-H79)*G68+H79*G80)/12</f>
        <v>429487.37995874812</v>
      </c>
      <c r="H79">
        <v>11</v>
      </c>
    </row>
    <row r="80" spans="6:8" x14ac:dyDescent="0.55000000000000004">
      <c r="F80">
        <v>200803</v>
      </c>
      <c r="G80" s="3">
        <f>D20</f>
        <v>436113.72924513317</v>
      </c>
    </row>
    <row r="81" spans="6:8" x14ac:dyDescent="0.55000000000000004">
      <c r="F81">
        <v>200804</v>
      </c>
      <c r="G81">
        <f>((12-H81)*G80+H81*G92)/12</f>
        <v>440158.65179254167</v>
      </c>
      <c r="H81">
        <v>1</v>
      </c>
    </row>
    <row r="82" spans="6:8" x14ac:dyDescent="0.55000000000000004">
      <c r="F82">
        <v>200805</v>
      </c>
      <c r="G82">
        <f>((12-H82)*G80+H82*G92)/12</f>
        <v>444203.57433995017</v>
      </c>
      <c r="H82">
        <v>2</v>
      </c>
    </row>
    <row r="83" spans="6:8" x14ac:dyDescent="0.55000000000000004">
      <c r="F83">
        <v>200806</v>
      </c>
      <c r="G83">
        <f>((12-H83)*G80+H83*G92)/12</f>
        <v>448248.49688735866</v>
      </c>
      <c r="H83">
        <v>3</v>
      </c>
    </row>
    <row r="84" spans="6:8" x14ac:dyDescent="0.55000000000000004">
      <c r="F84">
        <v>200807</v>
      </c>
      <c r="G84">
        <f>((12-H84)*G80+H84*G92)/12</f>
        <v>452293.41943476722</v>
      </c>
      <c r="H84">
        <v>4</v>
      </c>
    </row>
    <row r="85" spans="6:8" x14ac:dyDescent="0.55000000000000004">
      <c r="F85">
        <v>200808</v>
      </c>
      <c r="G85">
        <f>((12-H85)*G80+H85*G92)/12</f>
        <v>456338.34198217577</v>
      </c>
      <c r="H85">
        <v>5</v>
      </c>
    </row>
    <row r="86" spans="6:8" x14ac:dyDescent="0.55000000000000004">
      <c r="F86">
        <v>200809</v>
      </c>
      <c r="G86">
        <f>((12-H86)*G80+H86*G92)/12</f>
        <v>460383.26452958427</v>
      </c>
      <c r="H86">
        <v>6</v>
      </c>
    </row>
    <row r="87" spans="6:8" x14ac:dyDescent="0.55000000000000004">
      <c r="F87">
        <v>200810</v>
      </c>
      <c r="G87">
        <f>((12-H87)*G80+H87*G92)/12</f>
        <v>464428.18707699282</v>
      </c>
      <c r="H87">
        <v>7</v>
      </c>
    </row>
    <row r="88" spans="6:8" x14ac:dyDescent="0.55000000000000004">
      <c r="F88">
        <v>200811</v>
      </c>
      <c r="G88">
        <f>((12-H88)*G80+H88*G92)/12</f>
        <v>468473.10962440126</v>
      </c>
      <c r="H88">
        <v>8</v>
      </c>
    </row>
    <row r="89" spans="6:8" x14ac:dyDescent="0.55000000000000004">
      <c r="F89">
        <v>200812</v>
      </c>
      <c r="G89">
        <f>((12-H89)*G80+H89*G92)/12</f>
        <v>472518.03217180981</v>
      </c>
      <c r="H89">
        <v>9</v>
      </c>
    </row>
    <row r="90" spans="6:8" x14ac:dyDescent="0.55000000000000004">
      <c r="F90">
        <v>200901</v>
      </c>
      <c r="G90">
        <f>((12-H90)*G80+H90*G92)/12</f>
        <v>476562.95471921837</v>
      </c>
      <c r="H90">
        <v>10</v>
      </c>
    </row>
    <row r="91" spans="6:8" x14ac:dyDescent="0.55000000000000004">
      <c r="F91">
        <v>200902</v>
      </c>
      <c r="G91">
        <f>((12-H91)*G80+H91*G92)/12</f>
        <v>480607.87726662681</v>
      </c>
      <c r="H91">
        <v>11</v>
      </c>
    </row>
    <row r="92" spans="6:8" x14ac:dyDescent="0.55000000000000004">
      <c r="F92">
        <v>200903</v>
      </c>
      <c r="G92" s="3">
        <f>D21</f>
        <v>484652.79981403536</v>
      </c>
    </row>
    <row r="93" spans="6:8" x14ac:dyDescent="0.55000000000000004">
      <c r="F93">
        <v>200904</v>
      </c>
      <c r="G93">
        <f>((12-H93)*G92+H93*G104)/12</f>
        <v>487223.83427477186</v>
      </c>
      <c r="H93">
        <v>1</v>
      </c>
    </row>
    <row r="94" spans="6:8" x14ac:dyDescent="0.55000000000000004">
      <c r="F94">
        <v>200905</v>
      </c>
      <c r="G94">
        <f>((12-H94)*G92+H94*G104)/12</f>
        <v>489794.86873550835</v>
      </c>
      <c r="H94">
        <v>2</v>
      </c>
    </row>
    <row r="95" spans="6:8" x14ac:dyDescent="0.55000000000000004">
      <c r="F95">
        <v>200906</v>
      </c>
      <c r="G95">
        <f>((12-H95)*G92+H95*G104)/12</f>
        <v>492365.90319624491</v>
      </c>
      <c r="H95">
        <v>3</v>
      </c>
    </row>
    <row r="96" spans="6:8" x14ac:dyDescent="0.55000000000000004">
      <c r="F96">
        <v>200907</v>
      </c>
      <c r="G96">
        <f>((12-H96)*G92+H96*G104)/12</f>
        <v>494936.9376569814</v>
      </c>
      <c r="H96">
        <v>4</v>
      </c>
    </row>
    <row r="97" spans="6:8" x14ac:dyDescent="0.55000000000000004">
      <c r="F97">
        <v>200908</v>
      </c>
      <c r="G97">
        <f>((12-H97)*G92+H97*G104)/12</f>
        <v>497507.9721177179</v>
      </c>
      <c r="H97">
        <v>5</v>
      </c>
    </row>
    <row r="98" spans="6:8" x14ac:dyDescent="0.55000000000000004">
      <c r="F98">
        <v>200909</v>
      </c>
      <c r="G98">
        <f>((12-H98)*G92+H98*G104)/12</f>
        <v>500079.00657845446</v>
      </c>
      <c r="H98">
        <v>6</v>
      </c>
    </row>
    <row r="99" spans="6:8" x14ac:dyDescent="0.55000000000000004">
      <c r="F99">
        <v>200910</v>
      </c>
      <c r="G99">
        <f>((12-H99)*G92+H99*G104)/12</f>
        <v>502650.0410391909</v>
      </c>
      <c r="H99">
        <v>7</v>
      </c>
    </row>
    <row r="100" spans="6:8" x14ac:dyDescent="0.55000000000000004">
      <c r="F100">
        <v>200911</v>
      </c>
      <c r="G100">
        <f>((12-H100)*G92+H100*G104)/12</f>
        <v>505221.07549992739</v>
      </c>
      <c r="H100">
        <v>8</v>
      </c>
    </row>
    <row r="101" spans="6:8" x14ac:dyDescent="0.55000000000000004">
      <c r="F101">
        <v>200912</v>
      </c>
      <c r="G101">
        <f>((12-H101)*G92+H101*G104)/12</f>
        <v>507792.10996066389</v>
      </c>
      <c r="H101">
        <v>9</v>
      </c>
    </row>
    <row r="102" spans="6:8" x14ac:dyDescent="0.55000000000000004">
      <c r="F102">
        <v>201001</v>
      </c>
      <c r="G102">
        <f>((12-H102)*G92+H102*G104)/12</f>
        <v>510363.14442140044</v>
      </c>
      <c r="H102">
        <v>10</v>
      </c>
    </row>
    <row r="103" spans="6:8" x14ac:dyDescent="0.55000000000000004">
      <c r="F103">
        <v>201002</v>
      </c>
      <c r="G103">
        <f>((12-H103)*G92+H103*G104)/12</f>
        <v>512934.17888213694</v>
      </c>
      <c r="H103">
        <v>11</v>
      </c>
    </row>
    <row r="104" spans="6:8" x14ac:dyDescent="0.55000000000000004">
      <c r="F104">
        <v>201003</v>
      </c>
      <c r="G104" s="3">
        <f>D22</f>
        <v>515505.21334287344</v>
      </c>
    </row>
    <row r="105" spans="6:8" x14ac:dyDescent="0.55000000000000004">
      <c r="F105">
        <v>201004</v>
      </c>
      <c r="G105">
        <f>((12-H105)*G104+H105*G116)/12</f>
        <v>521824.87820793939</v>
      </c>
      <c r="H105">
        <v>1</v>
      </c>
    </row>
    <row r="106" spans="6:8" x14ac:dyDescent="0.55000000000000004">
      <c r="F106">
        <v>201005</v>
      </c>
      <c r="G106">
        <f>((12-H106)*G104+H106*G116)/12</f>
        <v>528144.54307300528</v>
      </c>
      <c r="H106">
        <v>2</v>
      </c>
    </row>
    <row r="107" spans="6:8" x14ac:dyDescent="0.55000000000000004">
      <c r="F107">
        <v>201006</v>
      </c>
      <c r="G107">
        <f>((12-H107)*G104+H107*G116)/12</f>
        <v>534464.20793807122</v>
      </c>
      <c r="H107">
        <v>3</v>
      </c>
    </row>
    <row r="108" spans="6:8" x14ac:dyDescent="0.55000000000000004">
      <c r="F108">
        <v>201007</v>
      </c>
      <c r="G108">
        <f>((12-H108)*G104+H108*G116)/12</f>
        <v>540783.87280313706</v>
      </c>
      <c r="H108">
        <v>4</v>
      </c>
    </row>
    <row r="109" spans="6:8" x14ac:dyDescent="0.55000000000000004">
      <c r="F109">
        <v>201008</v>
      </c>
      <c r="G109">
        <f>((12-H109)*G104+H109*G116)/12</f>
        <v>547103.53766820289</v>
      </c>
      <c r="H109">
        <v>5</v>
      </c>
    </row>
    <row r="110" spans="6:8" x14ac:dyDescent="0.55000000000000004">
      <c r="F110">
        <v>201009</v>
      </c>
      <c r="G110">
        <f>((12-H110)*G104+H110*G116)/12</f>
        <v>553423.20253326884</v>
      </c>
      <c r="H110">
        <v>6</v>
      </c>
    </row>
    <row r="111" spans="6:8" x14ac:dyDescent="0.55000000000000004">
      <c r="F111">
        <v>201010</v>
      </c>
      <c r="G111">
        <f>((12-H111)*G104+H111*G116)/12</f>
        <v>559742.86739833467</v>
      </c>
      <c r="H111">
        <v>7</v>
      </c>
    </row>
    <row r="112" spans="6:8" x14ac:dyDescent="0.55000000000000004">
      <c r="F112">
        <v>201011</v>
      </c>
      <c r="G112">
        <f>((12-H112)*G104+H112*G116)/12</f>
        <v>566062.53226340062</v>
      </c>
      <c r="H112">
        <v>8</v>
      </c>
    </row>
    <row r="113" spans="6:8" x14ac:dyDescent="0.55000000000000004">
      <c r="F113">
        <v>201012</v>
      </c>
      <c r="G113">
        <f>((12-H113)*G104+H113*G116)/12</f>
        <v>572382.19712846645</v>
      </c>
      <c r="H113">
        <v>9</v>
      </c>
    </row>
    <row r="114" spans="6:8" x14ac:dyDescent="0.55000000000000004">
      <c r="F114">
        <v>201101</v>
      </c>
      <c r="G114">
        <f>((12-H114)*G104+H114*G116)/12</f>
        <v>578701.86199353239</v>
      </c>
      <c r="H114">
        <v>10</v>
      </c>
    </row>
    <row r="115" spans="6:8" x14ac:dyDescent="0.55000000000000004">
      <c r="F115">
        <v>201102</v>
      </c>
      <c r="G115">
        <f>((12-H115)*G104+H115*G116)/12</f>
        <v>585021.52685859834</v>
      </c>
      <c r="H115">
        <v>11</v>
      </c>
    </row>
    <row r="116" spans="6:8" x14ac:dyDescent="0.55000000000000004">
      <c r="F116">
        <v>201103</v>
      </c>
      <c r="G116" s="3">
        <f>D23</f>
        <v>591341.19172366417</v>
      </c>
    </row>
    <row r="117" spans="6:8" x14ac:dyDescent="0.55000000000000004">
      <c r="F117">
        <v>201104</v>
      </c>
      <c r="G117">
        <f>((12-H117)*G116+H117*G128)/12</f>
        <v>592968.99956828367</v>
      </c>
      <c r="H117">
        <v>1</v>
      </c>
    </row>
    <row r="118" spans="6:8" x14ac:dyDescent="0.55000000000000004">
      <c r="F118">
        <v>201105</v>
      </c>
      <c r="G118">
        <f>((12-H118)*G116+H118*G128)/12</f>
        <v>594596.80741290317</v>
      </c>
      <c r="H118">
        <v>2</v>
      </c>
    </row>
    <row r="119" spans="6:8" x14ac:dyDescent="0.55000000000000004">
      <c r="F119">
        <v>201106</v>
      </c>
      <c r="G119">
        <f>((12-H119)*G116+H119*G128)/12</f>
        <v>596224.61525752267</v>
      </c>
      <c r="H119">
        <v>3</v>
      </c>
    </row>
    <row r="120" spans="6:8" x14ac:dyDescent="0.55000000000000004">
      <c r="F120">
        <v>201107</v>
      </c>
      <c r="G120">
        <f>((12-H120)*G116+H120*G128)/12</f>
        <v>597852.42310214217</v>
      </c>
      <c r="H120">
        <v>4</v>
      </c>
    </row>
    <row r="121" spans="6:8" x14ac:dyDescent="0.55000000000000004">
      <c r="F121">
        <v>201108</v>
      </c>
      <c r="G121">
        <f>((12-H121)*G116+H121*G128)/12</f>
        <v>599480.23094676156</v>
      </c>
      <c r="H121">
        <v>5</v>
      </c>
    </row>
    <row r="122" spans="6:8" x14ac:dyDescent="0.55000000000000004">
      <c r="F122">
        <v>201109</v>
      </c>
      <c r="G122">
        <f>((12-H122)*G116+H122*G128)/12</f>
        <v>601108.03879138106</v>
      </c>
      <c r="H122">
        <v>6</v>
      </c>
    </row>
    <row r="123" spans="6:8" x14ac:dyDescent="0.55000000000000004">
      <c r="F123">
        <v>201110</v>
      </c>
      <c r="G123">
        <f>((12-H123)*G116+H123*G128)/12</f>
        <v>602735.84663600056</v>
      </c>
      <c r="H123">
        <v>7</v>
      </c>
    </row>
    <row r="124" spans="6:8" x14ac:dyDescent="0.55000000000000004">
      <c r="F124">
        <v>201111</v>
      </c>
      <c r="G124">
        <f>((12-H124)*G116+H124*G128)/12</f>
        <v>604363.65448061994</v>
      </c>
      <c r="H124">
        <v>8</v>
      </c>
    </row>
    <row r="125" spans="6:8" x14ac:dyDescent="0.55000000000000004">
      <c r="F125">
        <v>201112</v>
      </c>
      <c r="G125">
        <f>((12-H125)*G116+H125*G128)/12</f>
        <v>605991.46232523955</v>
      </c>
      <c r="H125">
        <v>9</v>
      </c>
    </row>
    <row r="126" spans="6:8" x14ac:dyDescent="0.55000000000000004">
      <c r="F126">
        <v>201201</v>
      </c>
      <c r="G126">
        <f>((12-H126)*G116+H126*G128)/12</f>
        <v>607619.27016985894</v>
      </c>
      <c r="H126">
        <v>10</v>
      </c>
    </row>
    <row r="127" spans="6:8" x14ac:dyDescent="0.55000000000000004">
      <c r="F127">
        <v>201202</v>
      </c>
      <c r="G127">
        <f>((12-H127)*G116+H127*G128)/12</f>
        <v>609247.07801447844</v>
      </c>
      <c r="H127">
        <v>11</v>
      </c>
    </row>
    <row r="128" spans="6:8" x14ac:dyDescent="0.55000000000000004">
      <c r="F128">
        <v>201203</v>
      </c>
      <c r="G128" s="3">
        <f>D24</f>
        <v>610874.88585909794</v>
      </c>
    </row>
    <row r="129" spans="6:8" x14ac:dyDescent="0.55000000000000004">
      <c r="F129">
        <v>201204</v>
      </c>
      <c r="G129">
        <f>((12-H129)*G128+H129*G140)/12</f>
        <v>609710.23215631035</v>
      </c>
      <c r="H129">
        <v>1</v>
      </c>
    </row>
    <row r="130" spans="6:8" x14ac:dyDescent="0.55000000000000004">
      <c r="F130">
        <v>201205</v>
      </c>
      <c r="G130">
        <f>((12-H130)*G128+H130*G140)/12</f>
        <v>608545.57845352276</v>
      </c>
      <c r="H130">
        <v>2</v>
      </c>
    </row>
    <row r="131" spans="6:8" x14ac:dyDescent="0.55000000000000004">
      <c r="F131">
        <v>201206</v>
      </c>
      <c r="G131">
        <f>((12-H131)*G128+H131*G140)/12</f>
        <v>607380.92475073517</v>
      </c>
      <c r="H131">
        <v>3</v>
      </c>
    </row>
    <row r="132" spans="6:8" x14ac:dyDescent="0.55000000000000004">
      <c r="F132">
        <v>201207</v>
      </c>
      <c r="G132">
        <f>((12-H132)*G128+H132*G140)/12</f>
        <v>606216.27104794758</v>
      </c>
      <c r="H132">
        <v>4</v>
      </c>
    </row>
    <row r="133" spans="6:8" x14ac:dyDescent="0.55000000000000004">
      <c r="F133">
        <v>201208</v>
      </c>
      <c r="G133">
        <f>((12-H133)*G128+H133*G140)/12</f>
        <v>605051.61734515987</v>
      </c>
      <c r="H133">
        <v>5</v>
      </c>
    </row>
    <row r="134" spans="6:8" x14ac:dyDescent="0.55000000000000004">
      <c r="F134">
        <v>201209</v>
      </c>
      <c r="G134">
        <f>((12-H134)*G128+H134*G140)/12</f>
        <v>603886.9636423724</v>
      </c>
      <c r="H134">
        <v>6</v>
      </c>
    </row>
    <row r="135" spans="6:8" x14ac:dyDescent="0.55000000000000004">
      <c r="F135">
        <v>201210</v>
      </c>
      <c r="G135">
        <f>((12-H135)*G128+H135*G140)/12</f>
        <v>602722.30993958469</v>
      </c>
      <c r="H135">
        <v>7</v>
      </c>
    </row>
    <row r="136" spans="6:8" x14ac:dyDescent="0.55000000000000004">
      <c r="F136">
        <v>201211</v>
      </c>
      <c r="G136">
        <f>((12-H136)*G128+H136*G140)/12</f>
        <v>601557.65623679711</v>
      </c>
      <c r="H136">
        <v>8</v>
      </c>
    </row>
    <row r="137" spans="6:8" x14ac:dyDescent="0.55000000000000004">
      <c r="F137">
        <v>201212</v>
      </c>
      <c r="G137">
        <f>((12-H137)*G128+H137*G140)/12</f>
        <v>600393.00253400963</v>
      </c>
      <c r="H137">
        <v>9</v>
      </c>
    </row>
    <row r="138" spans="6:8" x14ac:dyDescent="0.55000000000000004">
      <c r="F138">
        <v>201301</v>
      </c>
      <c r="G138">
        <f>((12-H138)*G128+H138*G140)/12</f>
        <v>599228.34883122193</v>
      </c>
      <c r="H138">
        <v>10</v>
      </c>
    </row>
    <row r="139" spans="6:8" x14ac:dyDescent="0.55000000000000004">
      <c r="F139">
        <v>201302</v>
      </c>
      <c r="G139">
        <f>((12-H139)*G128+H139*G140)/12</f>
        <v>598063.69512843434</v>
      </c>
      <c r="H139">
        <v>11</v>
      </c>
    </row>
    <row r="140" spans="6:8" x14ac:dyDescent="0.55000000000000004">
      <c r="F140">
        <v>201303</v>
      </c>
      <c r="G140" s="3">
        <f>D25</f>
        <v>596899.04142564675</v>
      </c>
    </row>
    <row r="141" spans="6:8" x14ac:dyDescent="0.55000000000000004">
      <c r="F141">
        <v>201304</v>
      </c>
      <c r="G141">
        <f>((12-H141)*G140+H141*G152)/12</f>
        <v>598570.51532571588</v>
      </c>
      <c r="H141">
        <v>1</v>
      </c>
    </row>
    <row r="142" spans="6:8" x14ac:dyDescent="0.55000000000000004">
      <c r="F142">
        <v>201305</v>
      </c>
      <c r="G142">
        <f>((12-H142)*G140+H142*G152)/12</f>
        <v>600241.98922578513</v>
      </c>
      <c r="H142">
        <v>2</v>
      </c>
    </row>
    <row r="143" spans="6:8" x14ac:dyDescent="0.55000000000000004">
      <c r="F143">
        <v>201306</v>
      </c>
      <c r="G143">
        <f>((12-H143)*G140+H143*G152)/12</f>
        <v>601913.46312585426</v>
      </c>
      <c r="H143">
        <v>3</v>
      </c>
    </row>
    <row r="144" spans="6:8" x14ac:dyDescent="0.55000000000000004">
      <c r="F144">
        <v>201307</v>
      </c>
      <c r="G144">
        <f>((12-H144)*G140+H144*G152)/12</f>
        <v>603584.9370259234</v>
      </c>
      <c r="H144">
        <v>4</v>
      </c>
    </row>
    <row r="145" spans="6:8" x14ac:dyDescent="0.55000000000000004">
      <c r="F145">
        <v>201308</v>
      </c>
      <c r="G145">
        <f>((12-H145)*G140+H145*G152)/12</f>
        <v>605256.41092599265</v>
      </c>
      <c r="H145">
        <v>5</v>
      </c>
    </row>
    <row r="146" spans="6:8" x14ac:dyDescent="0.55000000000000004">
      <c r="F146">
        <v>201309</v>
      </c>
      <c r="G146">
        <f>((12-H146)*G140+H146*G152)/12</f>
        <v>606927.88482606178</v>
      </c>
      <c r="H146">
        <v>6</v>
      </c>
    </row>
    <row r="147" spans="6:8" x14ac:dyDescent="0.55000000000000004">
      <c r="F147">
        <v>201310</v>
      </c>
      <c r="G147">
        <f>((12-H147)*G140+H147*G152)/12</f>
        <v>608599.35872613091</v>
      </c>
      <c r="H147">
        <v>7</v>
      </c>
    </row>
    <row r="148" spans="6:8" x14ac:dyDescent="0.55000000000000004">
      <c r="F148">
        <v>201311</v>
      </c>
      <c r="G148">
        <f>((12-H148)*G140+H148*G152)/12</f>
        <v>610270.83262620016</v>
      </c>
      <c r="H148">
        <v>8</v>
      </c>
    </row>
    <row r="149" spans="6:8" x14ac:dyDescent="0.55000000000000004">
      <c r="F149">
        <v>201312</v>
      </c>
      <c r="G149">
        <f>((12-H149)*G140+H149*G152)/12</f>
        <v>611942.3065262693</v>
      </c>
      <c r="H149">
        <v>9</v>
      </c>
    </row>
    <row r="150" spans="6:8" x14ac:dyDescent="0.55000000000000004">
      <c r="F150">
        <v>201401</v>
      </c>
      <c r="G150">
        <f>((12-H150)*G140+H150*G152)/12</f>
        <v>613613.78042633843</v>
      </c>
      <c r="H150">
        <v>10</v>
      </c>
    </row>
    <row r="151" spans="6:8" x14ac:dyDescent="0.55000000000000004">
      <c r="F151">
        <v>201402</v>
      </c>
      <c r="G151">
        <f>((12-H151)*G140+H151*G152)/12</f>
        <v>615285.25432640768</v>
      </c>
      <c r="H151">
        <v>11</v>
      </c>
    </row>
    <row r="152" spans="6:8" x14ac:dyDescent="0.55000000000000004">
      <c r="F152">
        <v>201403</v>
      </c>
      <c r="G152" s="3">
        <f>D26</f>
        <v>616956.72822647681</v>
      </c>
    </row>
    <row r="153" spans="6:8" x14ac:dyDescent="0.55000000000000004">
      <c r="F153">
        <v>201404</v>
      </c>
      <c r="G153">
        <f>((12-H153)*G152+H153*G164)/12</f>
        <v>616869.38118910138</v>
      </c>
      <c r="H153">
        <v>1</v>
      </c>
    </row>
    <row r="154" spans="6:8" x14ac:dyDescent="0.55000000000000004">
      <c r="F154">
        <v>201405</v>
      </c>
      <c r="G154">
        <f>((12-H154)*G152+H154*G164)/12</f>
        <v>616782.03415172605</v>
      </c>
      <c r="H154">
        <v>2</v>
      </c>
    </row>
    <row r="155" spans="6:8" x14ac:dyDescent="0.55000000000000004">
      <c r="F155">
        <v>201406</v>
      </c>
      <c r="G155">
        <f>((12-H155)*G152+H155*G164)/12</f>
        <v>616694.68711435061</v>
      </c>
      <c r="H155">
        <v>3</v>
      </c>
    </row>
    <row r="156" spans="6:8" x14ac:dyDescent="0.55000000000000004">
      <c r="F156">
        <v>201407</v>
      </c>
      <c r="G156">
        <f>((12-H156)*G152+H156*G164)/12</f>
        <v>616607.34007697518</v>
      </c>
      <c r="H156">
        <v>4</v>
      </c>
    </row>
    <row r="157" spans="6:8" x14ac:dyDescent="0.55000000000000004">
      <c r="F157">
        <v>201408</v>
      </c>
      <c r="G157">
        <f>((12-H157)*G152+H157*G164)/12</f>
        <v>616519.99303959974</v>
      </c>
      <c r="H157">
        <v>5</v>
      </c>
    </row>
    <row r="158" spans="6:8" x14ac:dyDescent="0.55000000000000004">
      <c r="F158">
        <v>201409</v>
      </c>
      <c r="G158">
        <f>((12-H158)*G152+H158*G164)/12</f>
        <v>616432.6460022243</v>
      </c>
      <c r="H158">
        <v>6</v>
      </c>
    </row>
    <row r="159" spans="6:8" x14ac:dyDescent="0.55000000000000004">
      <c r="F159">
        <v>201410</v>
      </c>
      <c r="G159">
        <f>((12-H159)*G152+H159*G164)/12</f>
        <v>616345.29896484886</v>
      </c>
      <c r="H159">
        <v>7</v>
      </c>
    </row>
    <row r="160" spans="6:8" x14ac:dyDescent="0.55000000000000004">
      <c r="F160">
        <v>201411</v>
      </c>
      <c r="G160">
        <f>((12-H160)*G152+H160*G164)/12</f>
        <v>616257.95192747354</v>
      </c>
      <c r="H160">
        <v>8</v>
      </c>
    </row>
    <row r="161" spans="6:8" x14ac:dyDescent="0.55000000000000004">
      <c r="F161">
        <v>201412</v>
      </c>
      <c r="G161">
        <f>((12-H161)*G152+H161*G164)/12</f>
        <v>616170.60489009821</v>
      </c>
      <c r="H161">
        <v>9</v>
      </c>
    </row>
    <row r="162" spans="6:8" x14ac:dyDescent="0.55000000000000004">
      <c r="F162">
        <v>201501</v>
      </c>
      <c r="G162">
        <f>((12-H162)*G152+H162*G164)/12</f>
        <v>616083.25785272277</v>
      </c>
      <c r="H162">
        <v>10</v>
      </c>
    </row>
    <row r="163" spans="6:8" x14ac:dyDescent="0.55000000000000004">
      <c r="F163">
        <v>201502</v>
      </c>
      <c r="G163">
        <f>((12-H163)*G152+H163*G164)/12</f>
        <v>615995.91081534734</v>
      </c>
      <c r="H163">
        <v>11</v>
      </c>
    </row>
    <row r="164" spans="6:8" x14ac:dyDescent="0.55000000000000004">
      <c r="F164">
        <v>201503</v>
      </c>
      <c r="G164" s="3">
        <f>D27</f>
        <v>615908.5637779719</v>
      </c>
    </row>
    <row r="165" spans="6:8" x14ac:dyDescent="0.55000000000000004">
      <c r="F165">
        <v>201504</v>
      </c>
      <c r="G165">
        <f>((12-H165)*G164+H165*G176)/12</f>
        <v>618813.76023451472</v>
      </c>
      <c r="H165">
        <v>1</v>
      </c>
    </row>
    <row r="166" spans="6:8" x14ac:dyDescent="0.55000000000000004">
      <c r="F166">
        <v>201505</v>
      </c>
      <c r="G166">
        <f>((12-H166)*G164+H166*G176)/12</f>
        <v>621718.95669105742</v>
      </c>
      <c r="H166">
        <v>2</v>
      </c>
    </row>
    <row r="167" spans="6:8" x14ac:dyDescent="0.55000000000000004">
      <c r="F167">
        <v>201506</v>
      </c>
      <c r="G167">
        <f>((12-H167)*G164+H167*G176)/12</f>
        <v>624624.15314760024</v>
      </c>
      <c r="H167">
        <v>3</v>
      </c>
    </row>
    <row r="168" spans="6:8" x14ac:dyDescent="0.55000000000000004">
      <c r="F168">
        <v>201507</v>
      </c>
      <c r="G168">
        <f>((12-H168)*G164+H168*G176)/12</f>
        <v>627529.34960414295</v>
      </c>
      <c r="H168">
        <v>4</v>
      </c>
    </row>
    <row r="169" spans="6:8" x14ac:dyDescent="0.55000000000000004">
      <c r="F169">
        <v>201508</v>
      </c>
      <c r="G169">
        <f>((12-H169)*G164+H169*G176)/12</f>
        <v>630434.54606068577</v>
      </c>
      <c r="H169">
        <v>5</v>
      </c>
    </row>
    <row r="170" spans="6:8" x14ac:dyDescent="0.55000000000000004">
      <c r="F170">
        <v>201509</v>
      </c>
      <c r="G170">
        <f>((12-H170)*G164+H170*G176)/12</f>
        <v>633339.74251722859</v>
      </c>
      <c r="H170">
        <v>6</v>
      </c>
    </row>
    <row r="171" spans="6:8" x14ac:dyDescent="0.55000000000000004">
      <c r="F171">
        <v>201510</v>
      </c>
      <c r="G171">
        <f>((12-H171)*G164+H171*G176)/12</f>
        <v>636244.93897377129</v>
      </c>
      <c r="H171">
        <v>7</v>
      </c>
    </row>
    <row r="172" spans="6:8" x14ac:dyDescent="0.55000000000000004">
      <c r="F172">
        <v>201511</v>
      </c>
      <c r="G172">
        <f>((12-H172)*G164+H172*G176)/12</f>
        <v>639150.13543031411</v>
      </c>
      <c r="H172">
        <v>8</v>
      </c>
    </row>
    <row r="173" spans="6:8" x14ac:dyDescent="0.55000000000000004">
      <c r="F173">
        <v>201512</v>
      </c>
      <c r="G173">
        <f>((12-H173)*G164+H173*G176)/12</f>
        <v>642055.33188685682</v>
      </c>
      <c r="H173">
        <v>9</v>
      </c>
    </row>
    <row r="174" spans="6:8" x14ac:dyDescent="0.55000000000000004">
      <c r="F174">
        <v>201601</v>
      </c>
      <c r="G174">
        <f>((12-H174)*G164+H174*G176)/12</f>
        <v>644960.52834339964</v>
      </c>
      <c r="H174">
        <v>10</v>
      </c>
    </row>
    <row r="175" spans="6:8" x14ac:dyDescent="0.55000000000000004">
      <c r="F175">
        <v>201602</v>
      </c>
      <c r="G175">
        <f>((12-H175)*G164+H175*G176)/12</f>
        <v>647865.72479994234</v>
      </c>
      <c r="H175">
        <v>11</v>
      </c>
    </row>
    <row r="176" spans="6:8" x14ac:dyDescent="0.55000000000000004">
      <c r="F176">
        <v>201603</v>
      </c>
      <c r="G176" s="3">
        <f>D28</f>
        <v>650770.92125648516</v>
      </c>
    </row>
    <row r="177" spans="6:8" x14ac:dyDescent="0.55000000000000004">
      <c r="F177">
        <v>201604</v>
      </c>
      <c r="G177">
        <f>((12-H177)*G176+H177*G188)/12</f>
        <v>650038.14815850405</v>
      </c>
      <c r="H177">
        <v>1</v>
      </c>
    </row>
    <row r="178" spans="6:8" x14ac:dyDescent="0.55000000000000004">
      <c r="F178">
        <v>201605</v>
      </c>
      <c r="G178">
        <f>((12-H178)*G176+H178*G188)/12</f>
        <v>649305.37506052281</v>
      </c>
      <c r="H178">
        <v>2</v>
      </c>
    </row>
    <row r="179" spans="6:8" x14ac:dyDescent="0.55000000000000004">
      <c r="F179">
        <v>201606</v>
      </c>
      <c r="G179">
        <f>((12-H179)*G176+H179*G188)/12</f>
        <v>648572.6019625417</v>
      </c>
      <c r="H179">
        <v>3</v>
      </c>
    </row>
    <row r="180" spans="6:8" x14ac:dyDescent="0.55000000000000004">
      <c r="F180">
        <v>201607</v>
      </c>
      <c r="G180">
        <f>((12-H180)*G176+H180*G188)/12</f>
        <v>647839.82886456046</v>
      </c>
      <c r="H180">
        <v>4</v>
      </c>
    </row>
    <row r="181" spans="6:8" x14ac:dyDescent="0.55000000000000004">
      <c r="F181">
        <v>201608</v>
      </c>
      <c r="G181">
        <f>((12-H181)*G176+H181*G188)/12</f>
        <v>647107.05576657935</v>
      </c>
      <c r="H181">
        <v>5</v>
      </c>
    </row>
    <row r="182" spans="6:8" x14ac:dyDescent="0.55000000000000004">
      <c r="F182">
        <v>201609</v>
      </c>
      <c r="G182">
        <f>((12-H182)*G176+H182*G188)/12</f>
        <v>646374.28266859811</v>
      </c>
      <c r="H182">
        <v>6</v>
      </c>
    </row>
    <row r="183" spans="6:8" x14ac:dyDescent="0.55000000000000004">
      <c r="F183">
        <v>201610</v>
      </c>
      <c r="G183">
        <f>((12-H183)*G176+H183*G188)/12</f>
        <v>645641.509570617</v>
      </c>
      <c r="H183">
        <v>7</v>
      </c>
    </row>
    <row r="184" spans="6:8" x14ac:dyDescent="0.55000000000000004">
      <c r="F184">
        <v>201611</v>
      </c>
      <c r="G184">
        <f>((12-H184)*G176+H184*G188)/12</f>
        <v>644908.73647263588</v>
      </c>
      <c r="H184">
        <v>8</v>
      </c>
    </row>
    <row r="185" spans="6:8" x14ac:dyDescent="0.55000000000000004">
      <c r="F185">
        <v>201612</v>
      </c>
      <c r="G185">
        <f>((12-H185)*G176+H185*G188)/12</f>
        <v>644175.96337465465</v>
      </c>
      <c r="H185">
        <v>9</v>
      </c>
    </row>
    <row r="186" spans="6:8" x14ac:dyDescent="0.55000000000000004">
      <c r="F186">
        <v>201701</v>
      </c>
      <c r="G186">
        <f>((12-H186)*G176+H186*G188)/12</f>
        <v>643443.19027667353</v>
      </c>
      <c r="H186">
        <v>10</v>
      </c>
    </row>
    <row r="187" spans="6:8" x14ac:dyDescent="0.55000000000000004">
      <c r="F187">
        <v>201702</v>
      </c>
      <c r="G187">
        <f>((12-H187)*G176+H187*G188)/12</f>
        <v>642710.41717869241</v>
      </c>
      <c r="H187">
        <v>11</v>
      </c>
    </row>
    <row r="188" spans="6:8" x14ac:dyDescent="0.55000000000000004">
      <c r="F188">
        <v>201703</v>
      </c>
      <c r="G188" s="3">
        <f>D29</f>
        <v>641977.64408071118</v>
      </c>
    </row>
    <row r="189" spans="6:8" x14ac:dyDescent="0.55000000000000004">
      <c r="F189">
        <v>201704</v>
      </c>
      <c r="G189">
        <f>((12-H189)*G188+H189*G200)/12</f>
        <v>643697.4753490322</v>
      </c>
      <c r="H189">
        <v>1</v>
      </c>
    </row>
    <row r="190" spans="6:8" x14ac:dyDescent="0.55000000000000004">
      <c r="F190">
        <v>201705</v>
      </c>
      <c r="G190">
        <f>((12-H190)*G188+H190*G200)/12</f>
        <v>645417.30661735311</v>
      </c>
      <c r="H190">
        <v>2</v>
      </c>
    </row>
    <row r="191" spans="6:8" x14ac:dyDescent="0.55000000000000004">
      <c r="F191">
        <v>201706</v>
      </c>
      <c r="G191">
        <f>((12-H191)*G188+H191*G200)/12</f>
        <v>647137.13788567402</v>
      </c>
      <c r="H191">
        <v>3</v>
      </c>
    </row>
    <row r="192" spans="6:8" x14ac:dyDescent="0.55000000000000004">
      <c r="F192">
        <v>201707</v>
      </c>
      <c r="G192">
        <f>((12-H192)*G188+H192*G200)/12</f>
        <v>648856.96915399504</v>
      </c>
      <c r="H192">
        <v>4</v>
      </c>
    </row>
    <row r="193" spans="6:8" x14ac:dyDescent="0.55000000000000004">
      <c r="F193">
        <v>201708</v>
      </c>
      <c r="G193">
        <f>((12-H193)*G188+H193*G200)/12</f>
        <v>650576.80042231595</v>
      </c>
      <c r="H193">
        <v>5</v>
      </c>
    </row>
    <row r="194" spans="6:8" x14ac:dyDescent="0.55000000000000004">
      <c r="F194">
        <v>201709</v>
      </c>
      <c r="G194">
        <f>((12-H194)*G188+H194*G200)/12</f>
        <v>652296.63169063698</v>
      </c>
      <c r="H194">
        <v>6</v>
      </c>
    </row>
    <row r="195" spans="6:8" x14ac:dyDescent="0.55000000000000004">
      <c r="F195">
        <v>201710</v>
      </c>
      <c r="G195">
        <f>((12-H195)*G188+H195*G200)/12</f>
        <v>654016.46295895788</v>
      </c>
      <c r="H195">
        <v>7</v>
      </c>
    </row>
    <row r="196" spans="6:8" x14ac:dyDescent="0.55000000000000004">
      <c r="F196">
        <v>201711</v>
      </c>
      <c r="G196">
        <f>((12-H196)*G188+H196*G200)/12</f>
        <v>655736.29422727891</v>
      </c>
      <c r="H196">
        <v>8</v>
      </c>
    </row>
    <row r="197" spans="6:8" x14ac:dyDescent="0.55000000000000004">
      <c r="F197">
        <v>201712</v>
      </c>
      <c r="G197">
        <f>((12-H197)*G188+H197*G200)/12</f>
        <v>657456.12549559993</v>
      </c>
      <c r="H197">
        <v>9</v>
      </c>
    </row>
    <row r="198" spans="6:8" x14ac:dyDescent="0.55000000000000004">
      <c r="F198">
        <v>201801</v>
      </c>
      <c r="G198">
        <f>((12-H198)*G188+H198*G200)/12</f>
        <v>659175.95676392084</v>
      </c>
      <c r="H198">
        <v>10</v>
      </c>
    </row>
    <row r="199" spans="6:8" x14ac:dyDescent="0.55000000000000004">
      <c r="F199">
        <v>201802</v>
      </c>
      <c r="G199">
        <f>((12-H199)*G188+H199*G200)/12</f>
        <v>660895.78803224186</v>
      </c>
      <c r="H199">
        <v>11</v>
      </c>
    </row>
    <row r="200" spans="6:8" x14ac:dyDescent="0.55000000000000004">
      <c r="F200">
        <v>201803</v>
      </c>
      <c r="G200" s="3">
        <f>D30</f>
        <v>662615.61930056277</v>
      </c>
    </row>
    <row r="201" spans="6:8" x14ac:dyDescent="0.55000000000000004">
      <c r="F201">
        <v>201804</v>
      </c>
      <c r="G201">
        <f>((12-H201)*G200+H201*G212)/12</f>
        <v>663034.60410537722</v>
      </c>
      <c r="H201">
        <v>1</v>
      </c>
    </row>
    <row r="202" spans="6:8" x14ac:dyDescent="0.55000000000000004">
      <c r="F202">
        <v>201805</v>
      </c>
      <c r="G202">
        <f>((12-H202)*G200+H202*G212)/12</f>
        <v>663453.58891019167</v>
      </c>
      <c r="H202">
        <v>2</v>
      </c>
    </row>
    <row r="203" spans="6:8" x14ac:dyDescent="0.55000000000000004">
      <c r="F203">
        <v>201806</v>
      </c>
      <c r="G203">
        <f>((12-H203)*G200+H203*G212)/12</f>
        <v>663872.57371500612</v>
      </c>
      <c r="H203">
        <v>3</v>
      </c>
    </row>
    <row r="204" spans="6:8" x14ac:dyDescent="0.55000000000000004">
      <c r="F204">
        <v>201807</v>
      </c>
      <c r="G204">
        <f>((12-H204)*G200+H204*G212)/12</f>
        <v>664291.55851982057</v>
      </c>
      <c r="H204">
        <v>4</v>
      </c>
    </row>
    <row r="205" spans="6:8" x14ac:dyDescent="0.55000000000000004">
      <c r="F205">
        <v>201808</v>
      </c>
      <c r="G205">
        <f>((12-H205)*G200+H205*G212)/12</f>
        <v>664710.54332463501</v>
      </c>
      <c r="H205">
        <v>5</v>
      </c>
    </row>
    <row r="206" spans="6:8" x14ac:dyDescent="0.55000000000000004">
      <c r="F206">
        <v>201809</v>
      </c>
      <c r="G206">
        <f>((12-H206)*G200+H206*G212)/12</f>
        <v>665129.52812944946</v>
      </c>
      <c r="H206">
        <v>6</v>
      </c>
    </row>
    <row r="207" spans="6:8" x14ac:dyDescent="0.55000000000000004">
      <c r="F207">
        <v>201810</v>
      </c>
      <c r="G207">
        <f>((12-H207)*G200+H207*G212)/12</f>
        <v>665548.51293426391</v>
      </c>
      <c r="H207">
        <v>7</v>
      </c>
    </row>
    <row r="208" spans="6:8" x14ac:dyDescent="0.55000000000000004">
      <c r="F208">
        <v>201811</v>
      </c>
      <c r="G208">
        <f>((12-H208)*G200+H208*G212)/12</f>
        <v>665967.49773907848</v>
      </c>
      <c r="H208">
        <v>8</v>
      </c>
    </row>
    <row r="209" spans="6:8" x14ac:dyDescent="0.55000000000000004">
      <c r="F209">
        <v>201812</v>
      </c>
      <c r="G209">
        <f>((12-H209)*G200+H209*G212)/12</f>
        <v>666386.48254389281</v>
      </c>
      <c r="H209">
        <v>9</v>
      </c>
    </row>
    <row r="210" spans="6:8" x14ac:dyDescent="0.55000000000000004">
      <c r="F210">
        <v>201901</v>
      </c>
      <c r="G210">
        <f>((12-H210)*G200+H210*G212)/12</f>
        <v>666805.46734870737</v>
      </c>
      <c r="H210">
        <v>10</v>
      </c>
    </row>
    <row r="211" spans="6:8" x14ac:dyDescent="0.55000000000000004">
      <c r="F211">
        <v>201902</v>
      </c>
      <c r="G211">
        <f>((12-H211)*G200+H211*G212)/12</f>
        <v>667224.45215352182</v>
      </c>
      <c r="H211">
        <v>11</v>
      </c>
    </row>
    <row r="212" spans="6:8" x14ac:dyDescent="0.55000000000000004">
      <c r="F212">
        <v>201903</v>
      </c>
      <c r="G212" s="3">
        <f>D31</f>
        <v>667643.43695833627</v>
      </c>
    </row>
    <row r="213" spans="6:8" x14ac:dyDescent="0.55000000000000004">
      <c r="F213">
        <v>201904</v>
      </c>
    </row>
    <row r="214" spans="6:8" x14ac:dyDescent="0.55000000000000004">
      <c r="F214">
        <v>201905</v>
      </c>
    </row>
    <row r="215" spans="6:8" x14ac:dyDescent="0.55000000000000004">
      <c r="F215">
        <v>201906</v>
      </c>
    </row>
    <row r="216" spans="6:8" x14ac:dyDescent="0.55000000000000004">
      <c r="F216">
        <v>201907</v>
      </c>
    </row>
    <row r="217" spans="6:8" x14ac:dyDescent="0.55000000000000004">
      <c r="F217">
        <v>201908</v>
      </c>
    </row>
    <row r="218" spans="6:8" x14ac:dyDescent="0.55000000000000004">
      <c r="F218">
        <v>201909</v>
      </c>
    </row>
    <row r="219" spans="6:8" x14ac:dyDescent="0.55000000000000004">
      <c r="F219">
        <v>201910</v>
      </c>
    </row>
    <row r="220" spans="6:8" x14ac:dyDescent="0.55000000000000004">
      <c r="F220">
        <v>201911</v>
      </c>
    </row>
    <row r="221" spans="6:8" x14ac:dyDescent="0.55000000000000004">
      <c r="F221">
        <v>201912</v>
      </c>
    </row>
    <row r="222" spans="6:8" x14ac:dyDescent="0.55000000000000004">
      <c r="F222">
        <v>202001</v>
      </c>
    </row>
    <row r="223" spans="6:8" x14ac:dyDescent="0.55000000000000004">
      <c r="F223">
        <v>202002</v>
      </c>
    </row>
    <row r="224" spans="6:8" x14ac:dyDescent="0.55000000000000004">
      <c r="F224">
        <v>202003</v>
      </c>
    </row>
    <row r="225" spans="6:6" x14ac:dyDescent="0.55000000000000004">
      <c r="F225">
        <v>202004</v>
      </c>
    </row>
    <row r="226" spans="6:6" x14ac:dyDescent="0.55000000000000004">
      <c r="F226">
        <v>202005</v>
      </c>
    </row>
    <row r="227" spans="6:6" x14ac:dyDescent="0.55000000000000004">
      <c r="F227">
        <v>202006</v>
      </c>
    </row>
  </sheetData>
  <mergeCells count="2">
    <mergeCell ref="A1:D1"/>
    <mergeCell ref="A2:B2"/>
  </mergeCells>
  <phoneticPr fontId="1"/>
  <hyperlinks>
    <hyperlink ref="A2" r:id="rId1" display="http://stats.oecd.org/OECDStat_Metadata/ShowMetadata.ashx?Dataset=EO106_INTERNET&amp;Coords=[LOCATION].[JPN]&amp;ShowOnWeb=true&amp;Lang=en" xr:uid="{E9BF528F-1142-4D90-BA62-73FCD9B4E6F6}"/>
    <hyperlink ref="D2" r:id="rId2" display="http://stats.oecd.org/OECDStat_Metadata/ShowMetadata.ashx?Dataset=EO106_INTERNET&amp;Coords=[VARIABLE].[GNFLQ],[FREQUENCY].[A],[LOCATION].[JPN]&amp;ShowOnWeb=true&amp;Lang=en" xr:uid="{CE240D1C-1AFC-46DF-AACC-F9CBE69B496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US</vt:lpstr>
      <vt:lpstr>Italy</vt:lpstr>
      <vt:lpstr>Japan</vt:lpstr>
      <vt:lpstr>NetDebt</vt:lpstr>
    </vt:vector>
  </TitlesOfParts>
  <Company>日本経済新聞社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梶田脩斗</dc:creator>
  <cp:lastModifiedBy>Kozo Ueda</cp:lastModifiedBy>
  <dcterms:created xsi:type="dcterms:W3CDTF">2020-08-15T04:15:19Z</dcterms:created>
  <dcterms:modified xsi:type="dcterms:W3CDTF">2020-11-24T07:38:08Z</dcterms:modified>
</cp:coreProperties>
</file>