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uisa\Dropbox (DN Research)\- HEC\-- HEC - D\dynare_v3.064\labor_bdf_zlb\bdf new dynare 15 march 2014 efficient\zlb_2014\2021 JMCB replication\"/>
    </mc:Choice>
  </mc:AlternateContent>
  <xr:revisionPtr revIDLastSave="0" documentId="13_ncr:1_{D9D2F21A-DC27-4F64-AC43-4ECC0646A058}" xr6:coauthVersionLast="47" xr6:coauthVersionMax="47" xr10:uidLastSave="{00000000-0000-0000-0000-000000000000}"/>
  <bookViews>
    <workbookView xWindow="-2460" yWindow="-20910" windowWidth="21030" windowHeight="20865" xr2:uid="{00000000-000D-0000-FFFF-FFFF00000000}"/>
  </bookViews>
  <sheets>
    <sheet name="README" sheetId="10" r:id="rId1"/>
    <sheet name="SPF" sheetId="5" r:id="rId2"/>
    <sheet name="bls TEMP" sheetId="9" r:id="rId3"/>
    <sheet name="CPS_Aggregate_NSA" sheetId="7" r:id="rId4"/>
    <sheet name="shocks_2021" sheetId="8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9" i="7" l="1"/>
  <c r="B284" i="7"/>
  <c r="D284" i="7"/>
  <c r="I15" i="8"/>
  <c r="G15" i="8"/>
  <c r="E15" i="8"/>
  <c r="D15" i="8"/>
  <c r="C242" i="7"/>
  <c r="D44" i="8"/>
  <c r="D45" i="8" s="1"/>
  <c r="E44" i="8" l="1"/>
  <c r="F44" i="8" l="1"/>
  <c r="E45" i="8"/>
  <c r="F45" i="8" l="1"/>
  <c r="G44" i="8"/>
  <c r="G45" i="8" l="1"/>
  <c r="H44" i="8"/>
  <c r="H45" i="8" l="1"/>
  <c r="I44" i="8"/>
  <c r="D34" i="8"/>
  <c r="D35" i="8" s="1"/>
  <c r="J44" i="8" l="1"/>
  <c r="I45" i="8"/>
  <c r="E34" i="8"/>
  <c r="C880" i="9"/>
  <c r="C877" i="9"/>
  <c r="C874" i="9"/>
  <c r="C871" i="9"/>
  <c r="C868" i="9"/>
  <c r="C268" i="7"/>
  <c r="D16" i="8"/>
  <c r="M6" i="8"/>
  <c r="L6" i="8"/>
  <c r="K6" i="8"/>
  <c r="J6" i="8"/>
  <c r="I6" i="8"/>
  <c r="H6" i="8"/>
  <c r="G6" i="8"/>
  <c r="F6" i="8"/>
  <c r="E6" i="8"/>
  <c r="D6" i="8"/>
  <c r="J45" i="8" l="1"/>
  <c r="K44" i="8"/>
  <c r="E35" i="8"/>
  <c r="F34" i="8"/>
  <c r="F15" i="8"/>
  <c r="F14" i="5"/>
  <c r="G14" i="5"/>
  <c r="H14" i="5"/>
  <c r="I14" i="5"/>
  <c r="E14" i="5"/>
  <c r="F15" i="5"/>
  <c r="G15" i="5"/>
  <c r="H15" i="5"/>
  <c r="I15" i="5"/>
  <c r="E15" i="5"/>
  <c r="J13" i="5"/>
  <c r="J14" i="5" s="1"/>
  <c r="J15" i="5" l="1"/>
  <c r="E16" i="8"/>
  <c r="K13" i="5"/>
  <c r="K45" i="8"/>
  <c r="L44" i="8"/>
  <c r="G34" i="8"/>
  <c r="F35" i="8"/>
  <c r="F16" i="8"/>
  <c r="C243" i="7"/>
  <c r="B243" i="7" s="1"/>
  <c r="C244" i="7"/>
  <c r="B246" i="7" s="1"/>
  <c r="C245" i="7"/>
  <c r="C246" i="7"/>
  <c r="C247" i="7"/>
  <c r="C248" i="7"/>
  <c r="C249" i="7"/>
  <c r="C250" i="7"/>
  <c r="C251" i="7"/>
  <c r="C252" i="7"/>
  <c r="C253" i="7"/>
  <c r="C254" i="7"/>
  <c r="C255" i="7"/>
  <c r="C256" i="7"/>
  <c r="B258" i="7" s="1"/>
  <c r="C257" i="7"/>
  <c r="C258" i="7"/>
  <c r="C259" i="7"/>
  <c r="C260" i="7"/>
  <c r="C261" i="7"/>
  <c r="C262" i="7"/>
  <c r="C263" i="7"/>
  <c r="C264" i="7"/>
  <c r="C265" i="7"/>
  <c r="C266" i="7"/>
  <c r="C267" i="7"/>
  <c r="D267" i="7"/>
  <c r="C269" i="7"/>
  <c r="C270" i="7"/>
  <c r="B270" i="7" s="1"/>
  <c r="D270" i="7"/>
  <c r="C271" i="7"/>
  <c r="B273" i="7" s="1"/>
  <c r="C272" i="7"/>
  <c r="C273" i="7"/>
  <c r="D273" i="7"/>
  <c r="C274" i="7"/>
  <c r="C275" i="7"/>
  <c r="C276" i="7"/>
  <c r="D276" i="7"/>
  <c r="C277" i="7"/>
  <c r="C278" i="7"/>
  <c r="K14" i="5" l="1"/>
  <c r="L13" i="5"/>
  <c r="K15" i="5"/>
  <c r="L45" i="8"/>
  <c r="M44" i="8"/>
  <c r="M45" i="8" s="1"/>
  <c r="G35" i="8"/>
  <c r="H34" i="8"/>
  <c r="B261" i="7"/>
  <c r="B249" i="7"/>
  <c r="B264" i="7"/>
  <c r="B252" i="7"/>
  <c r="B276" i="7"/>
  <c r="B267" i="7"/>
  <c r="B255" i="7"/>
  <c r="H15" i="8"/>
  <c r="G16" i="8"/>
  <c r="L14" i="5" l="1"/>
  <c r="M13" i="5"/>
  <c r="L15" i="5"/>
  <c r="H35" i="8"/>
  <c r="I34" i="8"/>
  <c r="H16" i="8"/>
  <c r="M15" i="5" l="1"/>
  <c r="M14" i="5"/>
  <c r="N13" i="5"/>
  <c r="I35" i="8"/>
  <c r="J34" i="8"/>
  <c r="I16" i="8"/>
  <c r="J15" i="8"/>
  <c r="F34" i="5"/>
  <c r="G34" i="5" s="1"/>
  <c r="H34" i="5" s="1"/>
  <c r="I34" i="5" s="1"/>
  <c r="J34" i="5" s="1"/>
  <c r="K34" i="5" s="1"/>
  <c r="L34" i="5" s="1"/>
  <c r="M34" i="5" s="1"/>
  <c r="N34" i="5" s="1"/>
  <c r="E34" i="5"/>
  <c r="F27" i="5"/>
  <c r="G27" i="5"/>
  <c r="H27" i="5"/>
  <c r="I27" i="5"/>
  <c r="E27" i="5"/>
  <c r="E30" i="5" s="1"/>
  <c r="E35" i="5" l="1"/>
  <c r="E36" i="5" s="1"/>
  <c r="E31" i="5"/>
  <c r="F30" i="5"/>
  <c r="N15" i="5"/>
  <c r="N14" i="5"/>
  <c r="K34" i="8"/>
  <c r="J35" i="8"/>
  <c r="J16" i="8"/>
  <c r="K15" i="8"/>
  <c r="F31" i="5" l="1"/>
  <c r="G30" i="5"/>
  <c r="F35" i="5"/>
  <c r="F36" i="5" s="1"/>
  <c r="K35" i="8"/>
  <c r="L34" i="8"/>
  <c r="L15" i="8"/>
  <c r="K16" i="8"/>
  <c r="G35" i="5" l="1"/>
  <c r="G36" i="5" s="1"/>
  <c r="G31" i="5"/>
  <c r="H30" i="5"/>
  <c r="L35" i="8"/>
  <c r="M34" i="8"/>
  <c r="M35" i="8" s="1"/>
  <c r="L16" i="8"/>
  <c r="M15" i="8"/>
  <c r="M16" i="8" s="1"/>
  <c r="I30" i="5" l="1"/>
  <c r="H31" i="5"/>
  <c r="H35" i="5"/>
  <c r="H36" i="5" s="1"/>
  <c r="I35" i="5" l="1"/>
  <c r="I36" i="5" s="1"/>
  <c r="I31" i="5"/>
  <c r="J36" i="5" l="1"/>
  <c r="K36" i="5" l="1"/>
  <c r="L36" i="5" l="1"/>
  <c r="M36" i="5" l="1"/>
  <c r="N36" i="5" l="1"/>
</calcChain>
</file>

<file path=xl/sharedStrings.xml><?xml version="1.0" encoding="utf-8"?>
<sst xmlns="http://schemas.openxmlformats.org/spreadsheetml/2006/main" count="150" uniqueCount="94">
  <si>
    <t>d</t>
  </si>
  <si>
    <t>z</t>
  </si>
  <si>
    <t>2020Q4-2021Q2</t>
  </si>
  <si>
    <t>2020Q2-2020Q4</t>
  </si>
  <si>
    <t>2019Q4-2020Q2</t>
  </si>
  <si>
    <t>annual rates</t>
  </si>
  <si>
    <t>June 2020 release</t>
  </si>
  <si>
    <t>Livingston Survey</t>
  </si>
  <si>
    <t>2020Q4</t>
  </si>
  <si>
    <t>2020Q3</t>
  </si>
  <si>
    <t>2020Q2</t>
  </si>
  <si>
    <t>2020Q1</t>
  </si>
  <si>
    <t>2019Q4</t>
  </si>
  <si>
    <t>Release date</t>
  </si>
  <si>
    <t>2021Q4</t>
  </si>
  <si>
    <t>2021Q3</t>
  </si>
  <si>
    <t>2021Q2</t>
  </si>
  <si>
    <t>2021Q1</t>
  </si>
  <si>
    <t>GDP growth</t>
  </si>
  <si>
    <t>https://www.philadelphiafed.org/surveys-and-data/real-time-data-research/survey-of-professional-forecasters</t>
  </si>
  <si>
    <t>Survey of professional forecasters</t>
  </si>
  <si>
    <t>Quarterly</t>
  </si>
  <si>
    <t>Quarterly rates</t>
  </si>
  <si>
    <t>Compute index number - we need % below ss</t>
  </si>
  <si>
    <t>Level</t>
  </si>
  <si>
    <t>Percent dev</t>
  </si>
  <si>
    <t>ss</t>
  </si>
  <si>
    <t>down from its estimate of 2.02 percent made in January 2020 before the pandemic began.22 Feb 2021</t>
  </si>
  <si>
    <t xml:space="preserve">The Congressional Budget Office estimates that potential GDP will grow at 1.85 percent in 2021, </t>
  </si>
  <si>
    <t xml:space="preserve">Relative to potential </t>
  </si>
  <si>
    <t xml:space="preserve">growing at 2% per year </t>
  </si>
  <si>
    <t>or 0.5% per quarter</t>
  </si>
  <si>
    <t>Pot level</t>
  </si>
  <si>
    <t>https://www.cbo.gov/publication/56020</t>
  </si>
  <si>
    <t>periods 1 2 3 4 5 6 7 8 9 10;</t>
  </si>
  <si>
    <t>Y</t>
  </si>
  <si>
    <t>RHOTOT</t>
  </si>
  <si>
    <t xml:space="preserve"> </t>
  </si>
  <si>
    <t>SHOCKS 2021</t>
  </si>
  <si>
    <t>add steady state</t>
  </si>
  <si>
    <t xml:space="preserve">AR(1) coefficient </t>
  </si>
  <si>
    <t xml:space="preserve">RHOTOT </t>
  </si>
  <si>
    <t>Theoretical with AR(1)</t>
  </si>
  <si>
    <t>U rate</t>
  </si>
  <si>
    <t>EN+EUI rate</t>
  </si>
  <si>
    <t>E-E transition rate for job changers</t>
  </si>
  <si>
    <t>E-E transition rate for job stayers</t>
  </si>
  <si>
    <t>Overall E-E transition rate</t>
  </si>
  <si>
    <t>UN</t>
  </si>
  <si>
    <t>UU</t>
  </si>
  <si>
    <t>UE</t>
  </si>
  <si>
    <t>EN</t>
  </si>
  <si>
    <t>EU</t>
  </si>
  <si>
    <t>Total E-E for job changers</t>
  </si>
  <si>
    <t>Total E-E for job stayers</t>
  </si>
  <si>
    <t>Total E-E in time t</t>
  </si>
  <si>
    <t xml:space="preserve">Total unemployed </t>
  </si>
  <si>
    <t>Total employed in time t-1</t>
  </si>
  <si>
    <t>date</t>
  </si>
  <si>
    <t>Unemployment rate</t>
  </si>
  <si>
    <t>(empl rate)</t>
  </si>
  <si>
    <t>net of ss</t>
  </si>
  <si>
    <t>Highlighted are shocks used in JMCB Revision</t>
  </si>
  <si>
    <t xml:space="preserve">Estimated AR(1) coefficient </t>
  </si>
  <si>
    <t>SPF</t>
  </si>
  <si>
    <t>Implied shocks</t>
  </si>
  <si>
    <t>Ratio quarterly separation rate, cumulate over quarter, relative to average 2018-2019</t>
  </si>
  <si>
    <t>Separations over quarter, divided by average employment over quarter</t>
  </si>
  <si>
    <t>Corresponding to increase of</t>
  </si>
  <si>
    <t>from SPF</t>
  </si>
  <si>
    <t>from CPS</t>
  </si>
  <si>
    <t>JMCB REVISION - USING CPS DATA</t>
  </si>
  <si>
    <t>JMCB REVISION - Temp Unemployment</t>
  </si>
  <si>
    <t xml:space="preserve"> Assume in Q1 to Q5 the following share [TEMP UNEMPL]/UNEMPLOYED:  0.6999, 0.6045, 0.3176, 0.0930</t>
  </si>
  <si>
    <t>(Tl+Th)/(1-N)</t>
  </si>
  <si>
    <t>DATE</t>
  </si>
  <si>
    <t>LNS13023654</t>
  </si>
  <si>
    <t>share temp separation quarterly</t>
  </si>
  <si>
    <t>From Temp Separation data Carl: Target Q1-Q4 separation rate (data lead from Q2:Q1), then assume SS. BLS data</t>
  </si>
  <si>
    <t>Kiev May 2020</t>
  </si>
  <si>
    <t>zdeltah</t>
  </si>
  <si>
    <t>(=zdeltal)</t>
  </si>
  <si>
    <t>JMCB REVISION PPENDIX - USING CPS DATA - low ratio UL/UH STEADY STATE</t>
  </si>
  <si>
    <t>%Federico Ravenna and Carl Walsh</t>
  </si>
  <si>
    <t>%"Worker heterogeneity, selection, and employment dynamics in a pandemic"</t>
  </si>
  <si>
    <t>% Journal of Money, Credit and Banking</t>
  </si>
  <si>
    <t>%First draft: April 2020</t>
  </si>
  <si>
    <t>% Current draft: August 2021</t>
  </si>
  <si>
    <t>%%%%</t>
  </si>
  <si>
    <t>% SEE README JMCB RAVENNA WALSH 2021.DOC</t>
  </si>
  <si>
    <t xml:space="preserve">TO USE AS TARGET </t>
  </si>
  <si>
    <t>%Increase in total transitions</t>
  </si>
  <si>
    <t xml:space="preserve">Reversion to mean: </t>
  </si>
  <si>
    <t>AR Coefficient from SPF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</si>
</sst>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6" formatCode="_(* #,##0_);_(* \(#,##0\);_(* &quot;-&quot;??_);_(@_)"/>
    <numFmt numFmtId="167" formatCode="yyyy\-mm\-dd"/>
    <numFmt numFmtId="168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4"/>
      <color rgb="FF228B22"/>
      <name val="Courier New"/>
      <family val="3"/>
    </font>
    <font>
      <b/>
      <sz val="16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3" borderId="0" applyNumberFormat="0" applyBorder="0" applyAlignment="0" applyProtection="0"/>
    <xf numFmtId="0" fontId="4" fillId="0" borderId="0"/>
    <xf numFmtId="0" fontId="7" fillId="0" borderId="0"/>
    <xf numFmtId="164" fontId="7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0" applyFont="1" applyFill="1"/>
    <xf numFmtId="0" fontId="1" fillId="0" borderId="0" xfId="0" applyFont="1"/>
    <xf numFmtId="0" fontId="3" fillId="0" borderId="0" xfId="0" applyFont="1"/>
    <xf numFmtId="0" fontId="2" fillId="3" borderId="0" xfId="1"/>
    <xf numFmtId="0" fontId="0" fillId="2" borderId="0" xfId="0" applyFill="1"/>
    <xf numFmtId="0" fontId="1" fillId="4" borderId="0" xfId="0" applyFont="1" applyFill="1"/>
    <xf numFmtId="0" fontId="0" fillId="4" borderId="0" xfId="0" applyFill="1"/>
    <xf numFmtId="0" fontId="5" fillId="0" borderId="0" xfId="0" applyFont="1"/>
    <xf numFmtId="0" fontId="0" fillId="0" borderId="0" xfId="0" applyFill="1"/>
    <xf numFmtId="0" fontId="6" fillId="0" borderId="0" xfId="0" applyFont="1"/>
    <xf numFmtId="0" fontId="5" fillId="0" borderId="0" xfId="0" applyFont="1" applyFill="1"/>
    <xf numFmtId="0" fontId="7" fillId="0" borderId="0" xfId="3"/>
    <xf numFmtId="166" fontId="7" fillId="0" borderId="0" xfId="4" applyNumberFormat="1" applyBorder="1"/>
    <xf numFmtId="2" fontId="7" fillId="0" borderId="0" xfId="3" applyNumberFormat="1"/>
    <xf numFmtId="0" fontId="8" fillId="4" borderId="0" xfId="3" applyFont="1" applyFill="1"/>
    <xf numFmtId="166" fontId="8" fillId="4" borderId="0" xfId="4" applyNumberFormat="1" applyFont="1" applyFill="1" applyBorder="1"/>
    <xf numFmtId="166" fontId="1" fillId="4" borderId="0" xfId="4" applyNumberFormat="1" applyFont="1" applyFill="1" applyBorder="1"/>
    <xf numFmtId="2" fontId="8" fillId="4" borderId="0" xfId="3" applyNumberFormat="1" applyFont="1" applyFill="1"/>
    <xf numFmtId="0" fontId="7" fillId="2" borderId="0" xfId="3" applyFill="1"/>
    <xf numFmtId="1" fontId="7" fillId="2" borderId="0" xfId="3" applyNumberFormat="1" applyFill="1" applyBorder="1"/>
    <xf numFmtId="166" fontId="7" fillId="2" borderId="0" xfId="4" applyNumberFormat="1" applyFill="1" applyBorder="1"/>
    <xf numFmtId="2" fontId="7" fillId="2" borderId="0" xfId="3" applyNumberFormat="1" applyFill="1" applyBorder="1"/>
    <xf numFmtId="14" fontId="7" fillId="2" borderId="0" xfId="3" applyNumberFormat="1" applyFill="1" applyBorder="1"/>
    <xf numFmtId="2" fontId="7" fillId="0" borderId="0" xfId="3" applyNumberFormat="1" applyBorder="1"/>
    <xf numFmtId="1" fontId="7" fillId="0" borderId="0" xfId="3" applyNumberFormat="1" applyBorder="1"/>
    <xf numFmtId="14" fontId="7" fillId="0" borderId="0" xfId="3" applyNumberFormat="1" applyBorder="1"/>
    <xf numFmtId="166" fontId="0" fillId="0" borderId="0" xfId="4" applyNumberFormat="1" applyFont="1" applyBorder="1"/>
    <xf numFmtId="0" fontId="1" fillId="0" borderId="0" xfId="0" applyFont="1" applyFill="1"/>
    <xf numFmtId="2" fontId="7" fillId="2" borderId="0" xfId="3" applyNumberFormat="1" applyFill="1"/>
    <xf numFmtId="0" fontId="8" fillId="2" borderId="0" xfId="3" applyFont="1" applyFill="1" applyAlignment="1">
      <alignment wrapText="1"/>
    </xf>
    <xf numFmtId="2" fontId="8" fillId="2" borderId="0" xfId="3" applyNumberFormat="1" applyFont="1" applyFill="1" applyAlignment="1">
      <alignment wrapText="1"/>
    </xf>
    <xf numFmtId="166" fontId="8" fillId="2" borderId="0" xfId="4" applyNumberFormat="1" applyFont="1" applyFill="1" applyBorder="1" applyAlignment="1">
      <alignment wrapText="1"/>
    </xf>
    <xf numFmtId="0" fontId="8" fillId="2" borderId="0" xfId="3" applyFont="1" applyFill="1"/>
    <xf numFmtId="2" fontId="8" fillId="2" borderId="0" xfId="3" applyNumberFormat="1" applyFont="1" applyFill="1"/>
    <xf numFmtId="166" fontId="8" fillId="2" borderId="0" xfId="4" applyNumberFormat="1" applyFont="1" applyFill="1" applyBorder="1"/>
    <xf numFmtId="0" fontId="0" fillId="4" borderId="0" xfId="0" applyFont="1" applyFill="1"/>
    <xf numFmtId="0" fontId="0" fillId="0" borderId="0" xfId="0" applyFont="1"/>
    <xf numFmtId="0" fontId="0" fillId="0" borderId="0" xfId="0" applyAlignment="1">
      <alignment vertical="center"/>
    </xf>
    <xf numFmtId="167" fontId="0" fillId="0" borderId="0" xfId="0" applyNumberFormat="1"/>
    <xf numFmtId="168" fontId="0" fillId="2" borderId="0" xfId="0" applyNumberFormat="1" applyFill="1"/>
    <xf numFmtId="168" fontId="0" fillId="0" borderId="0" xfId="0" applyNumberFormat="1"/>
    <xf numFmtId="0" fontId="9" fillId="0" borderId="0" xfId="0" applyFont="1" applyAlignment="1">
      <alignment vertical="center"/>
    </xf>
    <xf numFmtId="0" fontId="10" fillId="0" borderId="0" xfId="3" applyFont="1" applyAlignment="1">
      <alignment wrapText="1"/>
    </xf>
    <xf numFmtId="2" fontId="10" fillId="0" borderId="0" xfId="3" applyNumberFormat="1" applyFont="1" applyAlignment="1">
      <alignment wrapText="1"/>
    </xf>
    <xf numFmtId="2" fontId="7" fillId="0" borderId="0" xfId="3" applyNumberFormat="1" applyAlignment="1">
      <alignment wrapText="1"/>
    </xf>
    <xf numFmtId="166" fontId="7" fillId="0" borderId="0" xfId="4" applyNumberFormat="1" applyBorder="1" applyAlignment="1">
      <alignment wrapText="1"/>
    </xf>
    <xf numFmtId="0" fontId="7" fillId="0" borderId="0" xfId="3" applyAlignment="1">
      <alignment wrapText="1"/>
    </xf>
  </cellXfs>
  <cellStyles count="5">
    <cellStyle name="Comma 2" xfId="4" xr:uid="{00000000-0005-0000-0000-000000000000}"/>
    <cellStyle name="Neutral" xfId="1" builtinId="28"/>
    <cellStyle name="Normal" xfId="0" builtinId="0"/>
    <cellStyle name="Normal 2" xfId="2" xr:uid="{00000000-0005-0000-0000-000003000000}"/>
    <cellStyle name="Normal 2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2A6B-C572-4B86-A8E8-E00D2C682718}">
  <dimension ref="A1:J11"/>
  <sheetViews>
    <sheetView tabSelected="1" workbookViewId="0">
      <selection sqref="A1:J11"/>
    </sheetView>
  </sheetViews>
  <sheetFormatPr defaultRowHeight="14.5" x14ac:dyDescent="0.35"/>
  <sheetData>
    <row r="1" spans="1:10" ht="18.5" x14ac:dyDescent="0.35">
      <c r="A1" s="42" t="s">
        <v>83</v>
      </c>
      <c r="B1" s="2"/>
      <c r="C1" s="2"/>
      <c r="D1" s="2"/>
      <c r="E1" s="2"/>
      <c r="F1" s="2"/>
      <c r="G1" s="2"/>
      <c r="H1" s="2"/>
      <c r="I1" s="2"/>
      <c r="J1" s="2"/>
    </row>
    <row r="2" spans="1:10" ht="18.5" x14ac:dyDescent="0.35">
      <c r="A2" s="42" t="s">
        <v>84</v>
      </c>
      <c r="B2" s="2"/>
      <c r="C2" s="2"/>
      <c r="D2" s="2"/>
      <c r="E2" s="2"/>
      <c r="F2" s="2"/>
      <c r="G2" s="2"/>
      <c r="H2" s="2"/>
      <c r="I2" s="2"/>
      <c r="J2" s="2"/>
    </row>
    <row r="3" spans="1:10" ht="18.5" x14ac:dyDescent="0.35">
      <c r="A3" s="42" t="s">
        <v>85</v>
      </c>
      <c r="B3" s="2"/>
      <c r="C3" s="2"/>
      <c r="D3" s="2"/>
      <c r="E3" s="2"/>
      <c r="F3" s="2"/>
      <c r="G3" s="2"/>
      <c r="H3" s="2"/>
      <c r="I3" s="2"/>
      <c r="J3" s="2"/>
    </row>
    <row r="4" spans="1:10" ht="18.5" x14ac:dyDescent="0.35">
      <c r="A4" s="42" t="s">
        <v>86</v>
      </c>
      <c r="B4" s="2"/>
      <c r="C4" s="2"/>
      <c r="D4" s="2"/>
      <c r="E4" s="2"/>
      <c r="F4" s="2"/>
      <c r="G4" s="2"/>
      <c r="H4" s="2"/>
      <c r="I4" s="2"/>
      <c r="J4" s="2"/>
    </row>
    <row r="5" spans="1:10" ht="18.5" x14ac:dyDescent="0.35">
      <c r="A5" s="42" t="s">
        <v>87</v>
      </c>
      <c r="B5" s="2"/>
      <c r="C5" s="2"/>
      <c r="D5" s="2"/>
      <c r="E5" s="2"/>
      <c r="F5" s="2"/>
      <c r="G5" s="2"/>
      <c r="H5" s="2"/>
      <c r="I5" s="2"/>
      <c r="J5" s="2"/>
    </row>
    <row r="6" spans="1:10" ht="18.5" x14ac:dyDescent="0.35">
      <c r="A6" s="42" t="s">
        <v>88</v>
      </c>
      <c r="B6" s="2"/>
      <c r="C6" s="2"/>
      <c r="D6" s="2"/>
      <c r="E6" s="2"/>
      <c r="F6" s="2"/>
      <c r="G6" s="2"/>
      <c r="H6" s="2"/>
      <c r="I6" s="2"/>
      <c r="J6" s="2"/>
    </row>
    <row r="7" spans="1:10" ht="18.5" x14ac:dyDescent="0.35">
      <c r="A7" s="42" t="s">
        <v>89</v>
      </c>
      <c r="B7" s="2"/>
      <c r="C7" s="2"/>
      <c r="D7" s="2"/>
      <c r="E7" s="2"/>
      <c r="F7" s="2"/>
      <c r="G7" s="2"/>
      <c r="H7" s="2"/>
      <c r="I7" s="2"/>
      <c r="J7" s="2"/>
    </row>
    <row r="8" spans="1:10" ht="18.5" x14ac:dyDescent="0.35">
      <c r="A8" s="42" t="s">
        <v>88</v>
      </c>
      <c r="B8" s="2"/>
      <c r="C8" s="2"/>
      <c r="D8" s="2"/>
      <c r="E8" s="2"/>
      <c r="F8" s="2"/>
      <c r="G8" s="2"/>
      <c r="H8" s="2"/>
      <c r="I8" s="2"/>
      <c r="J8" s="2"/>
    </row>
    <row r="9" spans="1:10" x14ac:dyDescent="0.3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3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35">
      <c r="A11" s="2"/>
      <c r="B11" s="2"/>
      <c r="C11" s="2"/>
      <c r="D11" s="2"/>
      <c r="E11" s="2"/>
      <c r="F11" s="2"/>
      <c r="G11" s="2"/>
      <c r="H11" s="2"/>
      <c r="I11" s="2"/>
      <c r="J11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43"/>
  <sheetViews>
    <sheetView workbookViewId="0">
      <selection activeCell="A40" sqref="A40:XFD46"/>
    </sheetView>
  </sheetViews>
  <sheetFormatPr defaultRowHeight="14.5" x14ac:dyDescent="0.35"/>
  <cols>
    <col min="1" max="1" width="11.453125" customWidth="1"/>
    <col min="2" max="2" width="13.08984375" customWidth="1"/>
  </cols>
  <sheetData>
    <row r="2" spans="2:21" x14ac:dyDescent="0.35">
      <c r="B2" s="2" t="s">
        <v>20</v>
      </c>
    </row>
    <row r="3" spans="2:21" x14ac:dyDescent="0.35">
      <c r="B3" s="2" t="s">
        <v>19</v>
      </c>
      <c r="M3" s="4" t="s">
        <v>28</v>
      </c>
      <c r="N3" s="4"/>
      <c r="O3" s="4"/>
      <c r="P3" s="4"/>
      <c r="Q3" s="4"/>
      <c r="R3" s="4"/>
      <c r="S3" s="4"/>
      <c r="T3" s="4"/>
      <c r="U3" s="4"/>
    </row>
    <row r="4" spans="2:21" x14ac:dyDescent="0.35">
      <c r="B4" t="s">
        <v>18</v>
      </c>
      <c r="C4" t="s">
        <v>12</v>
      </c>
      <c r="D4" s="5" t="s">
        <v>11</v>
      </c>
      <c r="E4" s="5" t="s">
        <v>10</v>
      </c>
      <c r="F4" s="5" t="s">
        <v>9</v>
      </c>
      <c r="G4" s="5" t="s">
        <v>8</v>
      </c>
      <c r="H4" s="5" t="s">
        <v>17</v>
      </c>
      <c r="I4" s="5" t="s">
        <v>16</v>
      </c>
      <c r="J4" t="s">
        <v>15</v>
      </c>
      <c r="K4" t="s">
        <v>14</v>
      </c>
      <c r="M4" s="4" t="s">
        <v>27</v>
      </c>
      <c r="N4" s="4"/>
      <c r="O4" s="4"/>
      <c r="P4" s="4"/>
      <c r="Q4" s="4"/>
      <c r="R4" s="4"/>
      <c r="S4" s="4"/>
      <c r="T4" s="4"/>
      <c r="U4" s="4"/>
    </row>
    <row r="5" spans="2:21" x14ac:dyDescent="0.35">
      <c r="B5" t="s">
        <v>13</v>
      </c>
      <c r="M5" t="s">
        <v>33</v>
      </c>
    </row>
    <row r="6" spans="2:21" x14ac:dyDescent="0.35">
      <c r="B6" t="s">
        <v>12</v>
      </c>
      <c r="C6">
        <v>1.7</v>
      </c>
      <c r="D6">
        <v>1.9</v>
      </c>
      <c r="E6">
        <v>1.7</v>
      </c>
      <c r="F6">
        <v>1.7</v>
      </c>
      <c r="G6">
        <v>1.9</v>
      </c>
    </row>
    <row r="7" spans="2:21" x14ac:dyDescent="0.35">
      <c r="B7" t="s">
        <v>11</v>
      </c>
      <c r="D7">
        <v>1.7</v>
      </c>
      <c r="E7">
        <v>2.1</v>
      </c>
      <c r="F7">
        <v>2</v>
      </c>
      <c r="G7">
        <v>2.1</v>
      </c>
      <c r="H7">
        <v>2.2000000000000002</v>
      </c>
    </row>
    <row r="8" spans="2:21" x14ac:dyDescent="0.35">
      <c r="B8" s="2" t="s">
        <v>10</v>
      </c>
      <c r="C8" s="2"/>
      <c r="D8" s="2"/>
      <c r="E8" s="2">
        <v>-32.200000000000003</v>
      </c>
      <c r="F8" s="2">
        <v>10.6</v>
      </c>
      <c r="G8" s="2">
        <v>6.5</v>
      </c>
      <c r="H8" s="2">
        <v>6.8</v>
      </c>
      <c r="I8" s="2">
        <v>4.0999999999999996</v>
      </c>
    </row>
    <row r="9" spans="2:21" x14ac:dyDescent="0.35">
      <c r="B9" t="s">
        <v>9</v>
      </c>
      <c r="F9">
        <v>19.100000000000001</v>
      </c>
      <c r="G9">
        <v>5.8</v>
      </c>
      <c r="H9">
        <v>5.2</v>
      </c>
      <c r="I9">
        <v>3.8</v>
      </c>
      <c r="J9">
        <v>3.6</v>
      </c>
    </row>
    <row r="10" spans="2:21" x14ac:dyDescent="0.35">
      <c r="B10" t="s">
        <v>8</v>
      </c>
      <c r="G10">
        <v>4</v>
      </c>
      <c r="H10">
        <v>3.2</v>
      </c>
      <c r="I10">
        <v>3.5</v>
      </c>
      <c r="J10">
        <v>3.5</v>
      </c>
      <c r="K10">
        <v>3.3</v>
      </c>
    </row>
    <row r="12" spans="2:21" x14ac:dyDescent="0.35">
      <c r="B12" t="s">
        <v>59</v>
      </c>
    </row>
    <row r="13" spans="2:21" x14ac:dyDescent="0.35">
      <c r="B13" s="2" t="s">
        <v>10</v>
      </c>
      <c r="E13" s="2">
        <v>16.100000000000001</v>
      </c>
      <c r="F13" s="2">
        <v>12.9</v>
      </c>
      <c r="G13" s="2">
        <v>11</v>
      </c>
      <c r="H13" s="2">
        <v>9.3000000000000007</v>
      </c>
      <c r="I13" s="2">
        <v>8.8000000000000007</v>
      </c>
      <c r="J13" s="2">
        <f>+(I13-5.6)*$D$16+5.6</f>
        <v>7.7568000000000001</v>
      </c>
      <c r="K13" s="2">
        <f t="shared" ref="K13:N13" si="0">+(J13-5.6)*$D$16+5.6</f>
        <v>7.0536832</v>
      </c>
      <c r="L13" s="2">
        <f t="shared" si="0"/>
        <v>6.5797824768000002</v>
      </c>
      <c r="M13" s="2">
        <f t="shared" si="0"/>
        <v>6.2603733893631999</v>
      </c>
      <c r="N13" s="2">
        <f t="shared" si="0"/>
        <v>6.0450916644307968</v>
      </c>
    </row>
    <row r="14" spans="2:21" x14ac:dyDescent="0.35">
      <c r="B14" s="2" t="s">
        <v>61</v>
      </c>
      <c r="E14" s="2">
        <f>-E13+5.6</f>
        <v>-10.500000000000002</v>
      </c>
      <c r="F14" s="2">
        <f t="shared" ref="F14:N14" si="1">-F13+5.6</f>
        <v>-7.3000000000000007</v>
      </c>
      <c r="G14" s="2">
        <f t="shared" si="1"/>
        <v>-5.4</v>
      </c>
      <c r="H14" s="2">
        <f t="shared" si="1"/>
        <v>-3.7000000000000011</v>
      </c>
      <c r="I14" s="2">
        <f t="shared" si="1"/>
        <v>-3.2000000000000011</v>
      </c>
      <c r="J14" s="2">
        <f t="shared" si="1"/>
        <v>-2.1568000000000005</v>
      </c>
      <c r="K14" s="2">
        <f t="shared" si="1"/>
        <v>-1.4536832000000004</v>
      </c>
      <c r="L14" s="2">
        <f t="shared" si="1"/>
        <v>-0.97978247680000052</v>
      </c>
      <c r="M14" s="2">
        <f t="shared" si="1"/>
        <v>-0.66037338936320022</v>
      </c>
      <c r="N14" s="2">
        <f t="shared" si="1"/>
        <v>-0.44509166443079717</v>
      </c>
    </row>
    <row r="15" spans="2:21" x14ac:dyDescent="0.35">
      <c r="B15" s="2" t="s">
        <v>60</v>
      </c>
      <c r="E15" s="2">
        <f>(100-E13)/100</f>
        <v>0.83900000000000008</v>
      </c>
      <c r="F15" s="2">
        <f t="shared" ref="F15:N15" si="2">(100-F13)/100</f>
        <v>0.871</v>
      </c>
      <c r="G15" s="2">
        <f t="shared" si="2"/>
        <v>0.89</v>
      </c>
      <c r="H15" s="2">
        <f t="shared" si="2"/>
        <v>0.90700000000000003</v>
      </c>
      <c r="I15" s="2">
        <f t="shared" si="2"/>
        <v>0.91200000000000003</v>
      </c>
      <c r="J15" s="2">
        <f t="shared" si="2"/>
        <v>0.92243200000000003</v>
      </c>
      <c r="K15" s="2">
        <f t="shared" si="2"/>
        <v>0.92946316800000006</v>
      </c>
      <c r="L15" s="2">
        <f t="shared" si="2"/>
        <v>0.934202175232</v>
      </c>
      <c r="M15" s="2">
        <f t="shared" si="2"/>
        <v>0.93739626610636806</v>
      </c>
      <c r="N15" s="2">
        <f t="shared" si="2"/>
        <v>0.93954908335569198</v>
      </c>
    </row>
    <row r="16" spans="2:21" x14ac:dyDescent="0.35">
      <c r="B16" t="s">
        <v>40</v>
      </c>
      <c r="D16" s="10">
        <v>0.67400000000000004</v>
      </c>
      <c r="E16" s="2"/>
      <c r="F16" s="2"/>
      <c r="G16" s="2"/>
      <c r="H16" s="2"/>
      <c r="I16" s="2"/>
    </row>
    <row r="18" spans="1:9" x14ac:dyDescent="0.35">
      <c r="B18" s="2" t="s">
        <v>7</v>
      </c>
      <c r="D18" t="s">
        <v>6</v>
      </c>
    </row>
    <row r="19" spans="1:9" x14ac:dyDescent="0.35">
      <c r="D19" t="s">
        <v>5</v>
      </c>
    </row>
    <row r="20" spans="1:9" x14ac:dyDescent="0.35">
      <c r="C20" t="s">
        <v>4</v>
      </c>
      <c r="E20">
        <v>-20.2</v>
      </c>
    </row>
    <row r="21" spans="1:9" x14ac:dyDescent="0.35">
      <c r="C21" t="s">
        <v>3</v>
      </c>
      <c r="E21">
        <v>9.6</v>
      </c>
    </row>
    <row r="22" spans="1:9" x14ac:dyDescent="0.35">
      <c r="C22" t="s">
        <v>2</v>
      </c>
      <c r="E22">
        <v>7.2</v>
      </c>
    </row>
    <row r="26" spans="1:9" x14ac:dyDescent="0.35">
      <c r="A26" t="s">
        <v>22</v>
      </c>
    </row>
    <row r="27" spans="1:9" x14ac:dyDescent="0.35">
      <c r="B27" s="2" t="s">
        <v>10</v>
      </c>
      <c r="C27" s="2"/>
      <c r="D27" s="2"/>
      <c r="E27" s="2">
        <f>E8/4</f>
        <v>-8.0500000000000007</v>
      </c>
      <c r="F27" s="2">
        <f t="shared" ref="F27:I27" si="3">F8/4</f>
        <v>2.65</v>
      </c>
      <c r="G27" s="2">
        <f t="shared" si="3"/>
        <v>1.625</v>
      </c>
      <c r="H27" s="2">
        <f t="shared" si="3"/>
        <v>1.7</v>
      </c>
      <c r="I27" s="2">
        <f t="shared" si="3"/>
        <v>1.0249999999999999</v>
      </c>
    </row>
    <row r="28" spans="1:9" x14ac:dyDescent="0.35">
      <c r="A28" s="3" t="s">
        <v>23</v>
      </c>
    </row>
    <row r="29" spans="1:9" x14ac:dyDescent="0.35">
      <c r="D29" t="s">
        <v>26</v>
      </c>
      <c r="E29">
        <v>1</v>
      </c>
      <c r="F29">
        <v>2</v>
      </c>
      <c r="G29">
        <v>3</v>
      </c>
      <c r="H29">
        <v>4</v>
      </c>
      <c r="I29">
        <v>5</v>
      </c>
    </row>
    <row r="30" spans="1:9" x14ac:dyDescent="0.35">
      <c r="C30" t="s">
        <v>24</v>
      </c>
      <c r="D30" s="2">
        <v>100</v>
      </c>
      <c r="E30" s="2">
        <f>+D30*(1+E27/100)</f>
        <v>91.95</v>
      </c>
      <c r="F30" s="2">
        <f t="shared" ref="F30:I30" si="4">+E30*(1+F27/100)</f>
        <v>94.386674999999997</v>
      </c>
      <c r="G30" s="2">
        <f t="shared" si="4"/>
        <v>95.920458468750013</v>
      </c>
      <c r="H30" s="2">
        <f t="shared" si="4"/>
        <v>97.551106262718747</v>
      </c>
      <c r="I30" s="2">
        <f t="shared" si="4"/>
        <v>98.551005101911628</v>
      </c>
    </row>
    <row r="31" spans="1:9" x14ac:dyDescent="0.35">
      <c r="C31" t="s">
        <v>25</v>
      </c>
      <c r="E31">
        <f>-($D$30-E30)</f>
        <v>-8.0499999999999972</v>
      </c>
      <c r="F31">
        <f t="shared" ref="F31:I31" si="5">-($D$30-F30)</f>
        <v>-5.6133250000000032</v>
      </c>
      <c r="G31">
        <f t="shared" si="5"/>
        <v>-4.079541531249987</v>
      </c>
      <c r="H31">
        <f t="shared" si="5"/>
        <v>-2.4488937372812529</v>
      </c>
      <c r="I31">
        <f t="shared" si="5"/>
        <v>-1.4489948980883725</v>
      </c>
    </row>
    <row r="34" spans="1:14" x14ac:dyDescent="0.35">
      <c r="A34" t="s">
        <v>29</v>
      </c>
      <c r="C34" t="s">
        <v>32</v>
      </c>
      <c r="D34">
        <v>100</v>
      </c>
      <c r="E34">
        <f>+D34*1.005</f>
        <v>100.49999999999999</v>
      </c>
      <c r="F34">
        <f t="shared" ref="F34:N34" si="6">+E34*1.005</f>
        <v>101.00249999999997</v>
      </c>
      <c r="G34">
        <f t="shared" si="6"/>
        <v>101.50751249999996</v>
      </c>
      <c r="H34">
        <f t="shared" si="6"/>
        <v>102.01505006249995</v>
      </c>
      <c r="I34">
        <f t="shared" si="6"/>
        <v>102.52512531281243</v>
      </c>
      <c r="J34">
        <f t="shared" si="6"/>
        <v>103.03775093937648</v>
      </c>
      <c r="K34">
        <f t="shared" si="6"/>
        <v>103.55293969407334</v>
      </c>
      <c r="L34">
        <f t="shared" si="6"/>
        <v>104.0707043925437</v>
      </c>
      <c r="M34">
        <f t="shared" si="6"/>
        <v>104.59105791450641</v>
      </c>
      <c r="N34">
        <f t="shared" si="6"/>
        <v>105.11401320407893</v>
      </c>
    </row>
    <row r="35" spans="1:14" x14ac:dyDescent="0.35">
      <c r="A35" t="s">
        <v>30</v>
      </c>
      <c r="C35" t="s">
        <v>24</v>
      </c>
      <c r="D35" s="2">
        <v>100</v>
      </c>
      <c r="E35" s="2">
        <f>+E30</f>
        <v>91.95</v>
      </c>
      <c r="F35" s="2">
        <f t="shared" ref="F35:H35" si="7">+F30</f>
        <v>94.386674999999997</v>
      </c>
      <c r="G35" s="2">
        <f t="shared" si="7"/>
        <v>95.920458468750013</v>
      </c>
      <c r="H35" s="2">
        <f t="shared" si="7"/>
        <v>97.551106262718747</v>
      </c>
      <c r="I35" s="2">
        <f>+I30</f>
        <v>98.551005101911628</v>
      </c>
    </row>
    <row r="36" spans="1:14" x14ac:dyDescent="0.35">
      <c r="A36" t="s">
        <v>31</v>
      </c>
      <c r="C36" s="1" t="s">
        <v>25</v>
      </c>
      <c r="D36" s="1"/>
      <c r="E36" s="1">
        <f>-(E34-E35)</f>
        <v>-8.5499999999999829</v>
      </c>
      <c r="F36" s="1">
        <f t="shared" ref="F36:I36" si="8">-(F34-F35)</f>
        <v>-6.6158249999999725</v>
      </c>
      <c r="G36" s="1">
        <f t="shared" si="8"/>
        <v>-5.5870540312499486</v>
      </c>
      <c r="H36" s="1">
        <f t="shared" si="8"/>
        <v>-4.4639437997812053</v>
      </c>
      <c r="I36" s="1">
        <f t="shared" si="8"/>
        <v>-3.9741202109008071</v>
      </c>
      <c r="J36" s="6">
        <f>+I36*$I$37</f>
        <v>-2.6785570221471442</v>
      </c>
      <c r="K36" s="6">
        <f>+J36*$I$37</f>
        <v>-1.8053474329271753</v>
      </c>
      <c r="L36" s="6">
        <f>+K36*$I$37</f>
        <v>-1.2168041697929162</v>
      </c>
      <c r="M36" s="6">
        <f>+L36*$I$37</f>
        <v>-0.82012601044042555</v>
      </c>
      <c r="N36" s="6">
        <f>+M36*$I$37</f>
        <v>-0.55276493103684687</v>
      </c>
    </row>
    <row r="37" spans="1:14" x14ac:dyDescent="0.35">
      <c r="E37" s="2" t="s">
        <v>63</v>
      </c>
      <c r="I37" s="10">
        <v>0.67400000000000004</v>
      </c>
    </row>
    <row r="38" spans="1:14" x14ac:dyDescent="0.35">
      <c r="D38" s="1" t="s">
        <v>11</v>
      </c>
      <c r="E38" s="1" t="s">
        <v>10</v>
      </c>
      <c r="F38" s="1" t="s">
        <v>9</v>
      </c>
      <c r="G38" s="1" t="s">
        <v>8</v>
      </c>
      <c r="H38" s="1" t="s">
        <v>17</v>
      </c>
      <c r="I38" s="1" t="s">
        <v>16</v>
      </c>
    </row>
    <row r="42" spans="1:14" x14ac:dyDescent="0.35"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</row>
    <row r="43" spans="1:14" x14ac:dyDescent="0.3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880"/>
  <sheetViews>
    <sheetView workbookViewId="0">
      <selection activeCell="C880" sqref="C880"/>
    </sheetView>
  </sheetViews>
  <sheetFormatPr defaultRowHeight="14.5" x14ac:dyDescent="0.35"/>
  <cols>
    <col min="1" max="1" width="12.81640625" customWidth="1"/>
    <col min="2" max="2" width="11.81640625" style="5" customWidth="1"/>
  </cols>
  <sheetData>
    <row r="1" spans="1:3" x14ac:dyDescent="0.35">
      <c r="A1" t="s">
        <v>75</v>
      </c>
      <c r="B1" s="5" t="s">
        <v>76</v>
      </c>
      <c r="C1" t="s">
        <v>77</v>
      </c>
    </row>
    <row r="2" spans="1:3" hidden="1" x14ac:dyDescent="0.35">
      <c r="A2" s="39">
        <v>17533</v>
      </c>
    </row>
    <row r="3" spans="1:3" hidden="1" x14ac:dyDescent="0.35">
      <c r="A3" s="39">
        <v>17564</v>
      </c>
    </row>
    <row r="4" spans="1:3" hidden="1" x14ac:dyDescent="0.35">
      <c r="A4" s="39">
        <v>17593</v>
      </c>
    </row>
    <row r="5" spans="1:3" hidden="1" x14ac:dyDescent="0.35">
      <c r="A5" s="39">
        <v>17624</v>
      </c>
    </row>
    <row r="6" spans="1:3" hidden="1" x14ac:dyDescent="0.35">
      <c r="A6" s="39">
        <v>17654</v>
      </c>
    </row>
    <row r="7" spans="1:3" hidden="1" x14ac:dyDescent="0.35">
      <c r="A7" s="39">
        <v>17685</v>
      </c>
    </row>
    <row r="8" spans="1:3" hidden="1" x14ac:dyDescent="0.35">
      <c r="A8" s="39">
        <v>17715</v>
      </c>
    </row>
    <row r="9" spans="1:3" hidden="1" x14ac:dyDescent="0.35">
      <c r="A9" s="39">
        <v>17746</v>
      </c>
    </row>
    <row r="10" spans="1:3" hidden="1" x14ac:dyDescent="0.35">
      <c r="A10" s="39">
        <v>17777</v>
      </c>
    </row>
    <row r="11" spans="1:3" hidden="1" x14ac:dyDescent="0.35">
      <c r="A11" s="39">
        <v>17807</v>
      </c>
    </row>
    <row r="12" spans="1:3" hidden="1" x14ac:dyDescent="0.35">
      <c r="A12" s="39">
        <v>17838</v>
      </c>
    </row>
    <row r="13" spans="1:3" hidden="1" x14ac:dyDescent="0.35">
      <c r="A13" s="39">
        <v>17868</v>
      </c>
    </row>
    <row r="14" spans="1:3" hidden="1" x14ac:dyDescent="0.35">
      <c r="A14" s="39">
        <v>17899</v>
      </c>
    </row>
    <row r="15" spans="1:3" hidden="1" x14ac:dyDescent="0.35">
      <c r="A15" s="39">
        <v>17930</v>
      </c>
    </row>
    <row r="16" spans="1:3" hidden="1" x14ac:dyDescent="0.35">
      <c r="A16" s="39">
        <v>17958</v>
      </c>
    </row>
    <row r="17" spans="1:1" hidden="1" x14ac:dyDescent="0.35">
      <c r="A17" s="39">
        <v>17989</v>
      </c>
    </row>
    <row r="18" spans="1:1" hidden="1" x14ac:dyDescent="0.35">
      <c r="A18" s="39">
        <v>18019</v>
      </c>
    </row>
    <row r="19" spans="1:1" hidden="1" x14ac:dyDescent="0.35">
      <c r="A19" s="39">
        <v>18050</v>
      </c>
    </row>
    <row r="20" spans="1:1" hidden="1" x14ac:dyDescent="0.35">
      <c r="A20" s="39">
        <v>18080</v>
      </c>
    </row>
    <row r="21" spans="1:1" hidden="1" x14ac:dyDescent="0.35">
      <c r="A21" s="39">
        <v>18111</v>
      </c>
    </row>
    <row r="22" spans="1:1" hidden="1" x14ac:dyDescent="0.35">
      <c r="A22" s="39">
        <v>18142</v>
      </c>
    </row>
    <row r="23" spans="1:1" hidden="1" x14ac:dyDescent="0.35">
      <c r="A23" s="39">
        <v>18172</v>
      </c>
    </row>
    <row r="24" spans="1:1" hidden="1" x14ac:dyDescent="0.35">
      <c r="A24" s="39">
        <v>18203</v>
      </c>
    </row>
    <row r="25" spans="1:1" hidden="1" x14ac:dyDescent="0.35">
      <c r="A25" s="39">
        <v>18233</v>
      </c>
    </row>
    <row r="26" spans="1:1" hidden="1" x14ac:dyDescent="0.35">
      <c r="A26" s="39">
        <v>18264</v>
      </c>
    </row>
    <row r="27" spans="1:1" hidden="1" x14ac:dyDescent="0.35">
      <c r="A27" s="39">
        <v>18295</v>
      </c>
    </row>
    <row r="28" spans="1:1" hidden="1" x14ac:dyDescent="0.35">
      <c r="A28" s="39">
        <v>18323</v>
      </c>
    </row>
    <row r="29" spans="1:1" hidden="1" x14ac:dyDescent="0.35">
      <c r="A29" s="39">
        <v>18354</v>
      </c>
    </row>
    <row r="30" spans="1:1" hidden="1" x14ac:dyDescent="0.35">
      <c r="A30" s="39">
        <v>18384</v>
      </c>
    </row>
    <row r="31" spans="1:1" hidden="1" x14ac:dyDescent="0.35">
      <c r="A31" s="39">
        <v>18415</v>
      </c>
    </row>
    <row r="32" spans="1:1" hidden="1" x14ac:dyDescent="0.35">
      <c r="A32" s="39">
        <v>18445</v>
      </c>
    </row>
    <row r="33" spans="1:1" hidden="1" x14ac:dyDescent="0.35">
      <c r="A33" s="39">
        <v>18476</v>
      </c>
    </row>
    <row r="34" spans="1:1" hidden="1" x14ac:dyDescent="0.35">
      <c r="A34" s="39">
        <v>18507</v>
      </c>
    </row>
    <row r="35" spans="1:1" hidden="1" x14ac:dyDescent="0.35">
      <c r="A35" s="39">
        <v>18537</v>
      </c>
    </row>
    <row r="36" spans="1:1" hidden="1" x14ac:dyDescent="0.35">
      <c r="A36" s="39">
        <v>18568</v>
      </c>
    </row>
    <row r="37" spans="1:1" hidden="1" x14ac:dyDescent="0.35">
      <c r="A37" s="39">
        <v>18598</v>
      </c>
    </row>
    <row r="38" spans="1:1" hidden="1" x14ac:dyDescent="0.35">
      <c r="A38" s="39">
        <v>18629</v>
      </c>
    </row>
    <row r="39" spans="1:1" hidden="1" x14ac:dyDescent="0.35">
      <c r="A39" s="39">
        <v>18660</v>
      </c>
    </row>
    <row r="40" spans="1:1" hidden="1" x14ac:dyDescent="0.35">
      <c r="A40" s="39">
        <v>18688</v>
      </c>
    </row>
    <row r="41" spans="1:1" hidden="1" x14ac:dyDescent="0.35">
      <c r="A41" s="39">
        <v>18719</v>
      </c>
    </row>
    <row r="42" spans="1:1" hidden="1" x14ac:dyDescent="0.35">
      <c r="A42" s="39">
        <v>18749</v>
      </c>
    </row>
    <row r="43" spans="1:1" hidden="1" x14ac:dyDescent="0.35">
      <c r="A43" s="39">
        <v>18780</v>
      </c>
    </row>
    <row r="44" spans="1:1" hidden="1" x14ac:dyDescent="0.35">
      <c r="A44" s="39">
        <v>18810</v>
      </c>
    </row>
    <row r="45" spans="1:1" hidden="1" x14ac:dyDescent="0.35">
      <c r="A45" s="39">
        <v>18841</v>
      </c>
    </row>
    <row r="46" spans="1:1" hidden="1" x14ac:dyDescent="0.35">
      <c r="A46" s="39">
        <v>18872</v>
      </c>
    </row>
    <row r="47" spans="1:1" hidden="1" x14ac:dyDescent="0.35">
      <c r="A47" s="39">
        <v>18902</v>
      </c>
    </row>
    <row r="48" spans="1:1" hidden="1" x14ac:dyDescent="0.35">
      <c r="A48" s="39">
        <v>18933</v>
      </c>
    </row>
    <row r="49" spans="1:1" hidden="1" x14ac:dyDescent="0.35">
      <c r="A49" s="39">
        <v>18963</v>
      </c>
    </row>
    <row r="50" spans="1:1" hidden="1" x14ac:dyDescent="0.35">
      <c r="A50" s="39">
        <v>18994</v>
      </c>
    </row>
    <row r="51" spans="1:1" hidden="1" x14ac:dyDescent="0.35">
      <c r="A51" s="39">
        <v>19025</v>
      </c>
    </row>
    <row r="52" spans="1:1" hidden="1" x14ac:dyDescent="0.35">
      <c r="A52" s="39">
        <v>19054</v>
      </c>
    </row>
    <row r="53" spans="1:1" hidden="1" x14ac:dyDescent="0.35">
      <c r="A53" s="39">
        <v>19085</v>
      </c>
    </row>
    <row r="54" spans="1:1" hidden="1" x14ac:dyDescent="0.35">
      <c r="A54" s="39">
        <v>19115</v>
      </c>
    </row>
    <row r="55" spans="1:1" hidden="1" x14ac:dyDescent="0.35">
      <c r="A55" s="39">
        <v>19146</v>
      </c>
    </row>
    <row r="56" spans="1:1" hidden="1" x14ac:dyDescent="0.35">
      <c r="A56" s="39">
        <v>19176</v>
      </c>
    </row>
    <row r="57" spans="1:1" hidden="1" x14ac:dyDescent="0.35">
      <c r="A57" s="39">
        <v>19207</v>
      </c>
    </row>
    <row r="58" spans="1:1" hidden="1" x14ac:dyDescent="0.35">
      <c r="A58" s="39">
        <v>19238</v>
      </c>
    </row>
    <row r="59" spans="1:1" hidden="1" x14ac:dyDescent="0.35">
      <c r="A59" s="39">
        <v>19268</v>
      </c>
    </row>
    <row r="60" spans="1:1" hidden="1" x14ac:dyDescent="0.35">
      <c r="A60" s="39">
        <v>19299</v>
      </c>
    </row>
    <row r="61" spans="1:1" hidden="1" x14ac:dyDescent="0.35">
      <c r="A61" s="39">
        <v>19329</v>
      </c>
    </row>
    <row r="62" spans="1:1" hidden="1" x14ac:dyDescent="0.35">
      <c r="A62" s="39">
        <v>19360</v>
      </c>
    </row>
    <row r="63" spans="1:1" hidden="1" x14ac:dyDescent="0.35">
      <c r="A63" s="39">
        <v>19391</v>
      </c>
    </row>
    <row r="64" spans="1:1" hidden="1" x14ac:dyDescent="0.35">
      <c r="A64" s="39">
        <v>19419</v>
      </c>
    </row>
    <row r="65" spans="1:1" hidden="1" x14ac:dyDescent="0.35">
      <c r="A65" s="39">
        <v>19450</v>
      </c>
    </row>
    <row r="66" spans="1:1" hidden="1" x14ac:dyDescent="0.35">
      <c r="A66" s="39">
        <v>19480</v>
      </c>
    </row>
    <row r="67" spans="1:1" hidden="1" x14ac:dyDescent="0.35">
      <c r="A67" s="39">
        <v>19511</v>
      </c>
    </row>
    <row r="68" spans="1:1" hidden="1" x14ac:dyDescent="0.35">
      <c r="A68" s="39">
        <v>19541</v>
      </c>
    </row>
    <row r="69" spans="1:1" hidden="1" x14ac:dyDescent="0.35">
      <c r="A69" s="39">
        <v>19572</v>
      </c>
    </row>
    <row r="70" spans="1:1" hidden="1" x14ac:dyDescent="0.35">
      <c r="A70" s="39">
        <v>19603</v>
      </c>
    </row>
    <row r="71" spans="1:1" hidden="1" x14ac:dyDescent="0.35">
      <c r="A71" s="39">
        <v>19633</v>
      </c>
    </row>
    <row r="72" spans="1:1" hidden="1" x14ac:dyDescent="0.35">
      <c r="A72" s="39">
        <v>19664</v>
      </c>
    </row>
    <row r="73" spans="1:1" hidden="1" x14ac:dyDescent="0.35">
      <c r="A73" s="39">
        <v>19694</v>
      </c>
    </row>
    <row r="74" spans="1:1" hidden="1" x14ac:dyDescent="0.35">
      <c r="A74" s="39">
        <v>19725</v>
      </c>
    </row>
    <row r="75" spans="1:1" hidden="1" x14ac:dyDescent="0.35">
      <c r="A75" s="39">
        <v>19756</v>
      </c>
    </row>
    <row r="76" spans="1:1" hidden="1" x14ac:dyDescent="0.35">
      <c r="A76" s="39">
        <v>19784</v>
      </c>
    </row>
    <row r="77" spans="1:1" hidden="1" x14ac:dyDescent="0.35">
      <c r="A77" s="39">
        <v>19815</v>
      </c>
    </row>
    <row r="78" spans="1:1" hidden="1" x14ac:dyDescent="0.35">
      <c r="A78" s="39">
        <v>19845</v>
      </c>
    </row>
    <row r="79" spans="1:1" hidden="1" x14ac:dyDescent="0.35">
      <c r="A79" s="39">
        <v>19876</v>
      </c>
    </row>
    <row r="80" spans="1:1" hidden="1" x14ac:dyDescent="0.35">
      <c r="A80" s="39">
        <v>19906</v>
      </c>
    </row>
    <row r="81" spans="1:1" hidden="1" x14ac:dyDescent="0.35">
      <c r="A81" s="39">
        <v>19937</v>
      </c>
    </row>
    <row r="82" spans="1:1" hidden="1" x14ac:dyDescent="0.35">
      <c r="A82" s="39">
        <v>19968</v>
      </c>
    </row>
    <row r="83" spans="1:1" hidden="1" x14ac:dyDescent="0.35">
      <c r="A83" s="39">
        <v>19998</v>
      </c>
    </row>
    <row r="84" spans="1:1" hidden="1" x14ac:dyDescent="0.35">
      <c r="A84" s="39">
        <v>20029</v>
      </c>
    </row>
    <row r="85" spans="1:1" hidden="1" x14ac:dyDescent="0.35">
      <c r="A85" s="39">
        <v>20059</v>
      </c>
    </row>
    <row r="86" spans="1:1" hidden="1" x14ac:dyDescent="0.35">
      <c r="A86" s="39">
        <v>20090</v>
      </c>
    </row>
    <row r="87" spans="1:1" hidden="1" x14ac:dyDescent="0.35">
      <c r="A87" s="39">
        <v>20121</v>
      </c>
    </row>
    <row r="88" spans="1:1" hidden="1" x14ac:dyDescent="0.35">
      <c r="A88" s="39">
        <v>20149</v>
      </c>
    </row>
    <row r="89" spans="1:1" hidden="1" x14ac:dyDescent="0.35">
      <c r="A89" s="39">
        <v>20180</v>
      </c>
    </row>
    <row r="90" spans="1:1" hidden="1" x14ac:dyDescent="0.35">
      <c r="A90" s="39">
        <v>20210</v>
      </c>
    </row>
    <row r="91" spans="1:1" hidden="1" x14ac:dyDescent="0.35">
      <c r="A91" s="39">
        <v>20241</v>
      </c>
    </row>
    <row r="92" spans="1:1" hidden="1" x14ac:dyDescent="0.35">
      <c r="A92" s="39">
        <v>20271</v>
      </c>
    </row>
    <row r="93" spans="1:1" hidden="1" x14ac:dyDescent="0.35">
      <c r="A93" s="39">
        <v>20302</v>
      </c>
    </row>
    <row r="94" spans="1:1" hidden="1" x14ac:dyDescent="0.35">
      <c r="A94" s="39">
        <v>20333</v>
      </c>
    </row>
    <row r="95" spans="1:1" hidden="1" x14ac:dyDescent="0.35">
      <c r="A95" s="39">
        <v>20363</v>
      </c>
    </row>
    <row r="96" spans="1:1" hidden="1" x14ac:dyDescent="0.35">
      <c r="A96" s="39">
        <v>20394</v>
      </c>
    </row>
    <row r="97" spans="1:1" hidden="1" x14ac:dyDescent="0.35">
      <c r="A97" s="39">
        <v>20424</v>
      </c>
    </row>
    <row r="98" spans="1:1" hidden="1" x14ac:dyDescent="0.35">
      <c r="A98" s="39">
        <v>20455</v>
      </c>
    </row>
    <row r="99" spans="1:1" hidden="1" x14ac:dyDescent="0.35">
      <c r="A99" s="39">
        <v>20486</v>
      </c>
    </row>
    <row r="100" spans="1:1" hidden="1" x14ac:dyDescent="0.35">
      <c r="A100" s="39">
        <v>20515</v>
      </c>
    </row>
    <row r="101" spans="1:1" hidden="1" x14ac:dyDescent="0.35">
      <c r="A101" s="39">
        <v>20546</v>
      </c>
    </row>
    <row r="102" spans="1:1" hidden="1" x14ac:dyDescent="0.35">
      <c r="A102" s="39">
        <v>20576</v>
      </c>
    </row>
    <row r="103" spans="1:1" hidden="1" x14ac:dyDescent="0.35">
      <c r="A103" s="39">
        <v>20607</v>
      </c>
    </row>
    <row r="104" spans="1:1" hidden="1" x14ac:dyDescent="0.35">
      <c r="A104" s="39">
        <v>20637</v>
      </c>
    </row>
    <row r="105" spans="1:1" hidden="1" x14ac:dyDescent="0.35">
      <c r="A105" s="39">
        <v>20668</v>
      </c>
    </row>
    <row r="106" spans="1:1" hidden="1" x14ac:dyDescent="0.35">
      <c r="A106" s="39">
        <v>20699</v>
      </c>
    </row>
    <row r="107" spans="1:1" hidden="1" x14ac:dyDescent="0.35">
      <c r="A107" s="39">
        <v>20729</v>
      </c>
    </row>
    <row r="108" spans="1:1" hidden="1" x14ac:dyDescent="0.35">
      <c r="A108" s="39">
        <v>20760</v>
      </c>
    </row>
    <row r="109" spans="1:1" hidden="1" x14ac:dyDescent="0.35">
      <c r="A109" s="39">
        <v>20790</v>
      </c>
    </row>
    <row r="110" spans="1:1" hidden="1" x14ac:dyDescent="0.35">
      <c r="A110" s="39">
        <v>20821</v>
      </c>
    </row>
    <row r="111" spans="1:1" hidden="1" x14ac:dyDescent="0.35">
      <c r="A111" s="39">
        <v>20852</v>
      </c>
    </row>
    <row r="112" spans="1:1" hidden="1" x14ac:dyDescent="0.35">
      <c r="A112" s="39">
        <v>20880</v>
      </c>
    </row>
    <row r="113" spans="1:1" hidden="1" x14ac:dyDescent="0.35">
      <c r="A113" s="39">
        <v>20911</v>
      </c>
    </row>
    <row r="114" spans="1:1" hidden="1" x14ac:dyDescent="0.35">
      <c r="A114" s="39">
        <v>20941</v>
      </c>
    </row>
    <row r="115" spans="1:1" hidden="1" x14ac:dyDescent="0.35">
      <c r="A115" s="39">
        <v>20972</v>
      </c>
    </row>
    <row r="116" spans="1:1" hidden="1" x14ac:dyDescent="0.35">
      <c r="A116" s="39">
        <v>21002</v>
      </c>
    </row>
    <row r="117" spans="1:1" hidden="1" x14ac:dyDescent="0.35">
      <c r="A117" s="39">
        <v>21033</v>
      </c>
    </row>
    <row r="118" spans="1:1" hidden="1" x14ac:dyDescent="0.35">
      <c r="A118" s="39">
        <v>21064</v>
      </c>
    </row>
    <row r="119" spans="1:1" hidden="1" x14ac:dyDescent="0.35">
      <c r="A119" s="39">
        <v>21094</v>
      </c>
    </row>
    <row r="120" spans="1:1" hidden="1" x14ac:dyDescent="0.35">
      <c r="A120" s="39">
        <v>21125</v>
      </c>
    </row>
    <row r="121" spans="1:1" hidden="1" x14ac:dyDescent="0.35">
      <c r="A121" s="39">
        <v>21155</v>
      </c>
    </row>
    <row r="122" spans="1:1" hidden="1" x14ac:dyDescent="0.35">
      <c r="A122" s="39">
        <v>21186</v>
      </c>
    </row>
    <row r="123" spans="1:1" hidden="1" x14ac:dyDescent="0.35">
      <c r="A123" s="39">
        <v>21217</v>
      </c>
    </row>
    <row r="124" spans="1:1" hidden="1" x14ac:dyDescent="0.35">
      <c r="A124" s="39">
        <v>21245</v>
      </c>
    </row>
    <row r="125" spans="1:1" hidden="1" x14ac:dyDescent="0.35">
      <c r="A125" s="39">
        <v>21276</v>
      </c>
    </row>
    <row r="126" spans="1:1" hidden="1" x14ac:dyDescent="0.35">
      <c r="A126" s="39">
        <v>21306</v>
      </c>
    </row>
    <row r="127" spans="1:1" hidden="1" x14ac:dyDescent="0.35">
      <c r="A127" s="39">
        <v>21337</v>
      </c>
    </row>
    <row r="128" spans="1:1" hidden="1" x14ac:dyDescent="0.35">
      <c r="A128" s="39">
        <v>21367</v>
      </c>
    </row>
    <row r="129" spans="1:1" hidden="1" x14ac:dyDescent="0.35">
      <c r="A129" s="39">
        <v>21398</v>
      </c>
    </row>
    <row r="130" spans="1:1" hidden="1" x14ac:dyDescent="0.35">
      <c r="A130" s="39">
        <v>21429</v>
      </c>
    </row>
    <row r="131" spans="1:1" hidden="1" x14ac:dyDescent="0.35">
      <c r="A131" s="39">
        <v>21459</v>
      </c>
    </row>
    <row r="132" spans="1:1" hidden="1" x14ac:dyDescent="0.35">
      <c r="A132" s="39">
        <v>21490</v>
      </c>
    </row>
    <row r="133" spans="1:1" hidden="1" x14ac:dyDescent="0.35">
      <c r="A133" s="39">
        <v>21520</v>
      </c>
    </row>
    <row r="134" spans="1:1" hidden="1" x14ac:dyDescent="0.35">
      <c r="A134" s="39">
        <v>21551</v>
      </c>
    </row>
    <row r="135" spans="1:1" hidden="1" x14ac:dyDescent="0.35">
      <c r="A135" s="39">
        <v>21582</v>
      </c>
    </row>
    <row r="136" spans="1:1" hidden="1" x14ac:dyDescent="0.35">
      <c r="A136" s="39">
        <v>21610</v>
      </c>
    </row>
    <row r="137" spans="1:1" hidden="1" x14ac:dyDescent="0.35">
      <c r="A137" s="39">
        <v>21641</v>
      </c>
    </row>
    <row r="138" spans="1:1" hidden="1" x14ac:dyDescent="0.35">
      <c r="A138" s="39">
        <v>21671</v>
      </c>
    </row>
    <row r="139" spans="1:1" hidden="1" x14ac:dyDescent="0.35">
      <c r="A139" s="39">
        <v>21702</v>
      </c>
    </row>
    <row r="140" spans="1:1" hidden="1" x14ac:dyDescent="0.35">
      <c r="A140" s="39">
        <v>21732</v>
      </c>
    </row>
    <row r="141" spans="1:1" hidden="1" x14ac:dyDescent="0.35">
      <c r="A141" s="39">
        <v>21763</v>
      </c>
    </row>
    <row r="142" spans="1:1" hidden="1" x14ac:dyDescent="0.35">
      <c r="A142" s="39">
        <v>21794</v>
      </c>
    </row>
    <row r="143" spans="1:1" hidden="1" x14ac:dyDescent="0.35">
      <c r="A143" s="39">
        <v>21824</v>
      </c>
    </row>
    <row r="144" spans="1:1" hidden="1" x14ac:dyDescent="0.35">
      <c r="A144" s="39">
        <v>21855</v>
      </c>
    </row>
    <row r="145" spans="1:1" hidden="1" x14ac:dyDescent="0.35">
      <c r="A145" s="39">
        <v>21885</v>
      </c>
    </row>
    <row r="146" spans="1:1" hidden="1" x14ac:dyDescent="0.35">
      <c r="A146" s="39">
        <v>21916</v>
      </c>
    </row>
    <row r="147" spans="1:1" hidden="1" x14ac:dyDescent="0.35">
      <c r="A147" s="39">
        <v>21947</v>
      </c>
    </row>
    <row r="148" spans="1:1" hidden="1" x14ac:dyDescent="0.35">
      <c r="A148" s="39">
        <v>21976</v>
      </c>
    </row>
    <row r="149" spans="1:1" hidden="1" x14ac:dyDescent="0.35">
      <c r="A149" s="39">
        <v>22007</v>
      </c>
    </row>
    <row r="150" spans="1:1" hidden="1" x14ac:dyDescent="0.35">
      <c r="A150" s="39">
        <v>22037</v>
      </c>
    </row>
    <row r="151" spans="1:1" hidden="1" x14ac:dyDescent="0.35">
      <c r="A151" s="39">
        <v>22068</v>
      </c>
    </row>
    <row r="152" spans="1:1" hidden="1" x14ac:dyDescent="0.35">
      <c r="A152" s="39">
        <v>22098</v>
      </c>
    </row>
    <row r="153" spans="1:1" hidden="1" x14ac:dyDescent="0.35">
      <c r="A153" s="39">
        <v>22129</v>
      </c>
    </row>
    <row r="154" spans="1:1" hidden="1" x14ac:dyDescent="0.35">
      <c r="A154" s="39">
        <v>22160</v>
      </c>
    </row>
    <row r="155" spans="1:1" hidden="1" x14ac:dyDescent="0.35">
      <c r="A155" s="39">
        <v>22190</v>
      </c>
    </row>
    <row r="156" spans="1:1" hidden="1" x14ac:dyDescent="0.35">
      <c r="A156" s="39">
        <v>22221</v>
      </c>
    </row>
    <row r="157" spans="1:1" hidden="1" x14ac:dyDescent="0.35">
      <c r="A157" s="39">
        <v>22251</v>
      </c>
    </row>
    <row r="158" spans="1:1" hidden="1" x14ac:dyDescent="0.35">
      <c r="A158" s="39">
        <v>22282</v>
      </c>
    </row>
    <row r="159" spans="1:1" hidden="1" x14ac:dyDescent="0.35">
      <c r="A159" s="39">
        <v>22313</v>
      </c>
    </row>
    <row r="160" spans="1:1" hidden="1" x14ac:dyDescent="0.35">
      <c r="A160" s="39">
        <v>22341</v>
      </c>
    </row>
    <row r="161" spans="1:1" hidden="1" x14ac:dyDescent="0.35">
      <c r="A161" s="39">
        <v>22372</v>
      </c>
    </row>
    <row r="162" spans="1:1" hidden="1" x14ac:dyDescent="0.35">
      <c r="A162" s="39">
        <v>22402</v>
      </c>
    </row>
    <row r="163" spans="1:1" hidden="1" x14ac:dyDescent="0.35">
      <c r="A163" s="39">
        <v>22433</v>
      </c>
    </row>
    <row r="164" spans="1:1" hidden="1" x14ac:dyDescent="0.35">
      <c r="A164" s="39">
        <v>22463</v>
      </c>
    </row>
    <row r="165" spans="1:1" hidden="1" x14ac:dyDescent="0.35">
      <c r="A165" s="39">
        <v>22494</v>
      </c>
    </row>
    <row r="166" spans="1:1" hidden="1" x14ac:dyDescent="0.35">
      <c r="A166" s="39">
        <v>22525</v>
      </c>
    </row>
    <row r="167" spans="1:1" hidden="1" x14ac:dyDescent="0.35">
      <c r="A167" s="39">
        <v>22555</v>
      </c>
    </row>
    <row r="168" spans="1:1" hidden="1" x14ac:dyDescent="0.35">
      <c r="A168" s="39">
        <v>22586</v>
      </c>
    </row>
    <row r="169" spans="1:1" hidden="1" x14ac:dyDescent="0.35">
      <c r="A169" s="39">
        <v>22616</v>
      </c>
    </row>
    <row r="170" spans="1:1" hidden="1" x14ac:dyDescent="0.35">
      <c r="A170" s="39">
        <v>22647</v>
      </c>
    </row>
    <row r="171" spans="1:1" hidden="1" x14ac:dyDescent="0.35">
      <c r="A171" s="39">
        <v>22678</v>
      </c>
    </row>
    <row r="172" spans="1:1" hidden="1" x14ac:dyDescent="0.35">
      <c r="A172" s="39">
        <v>22706</v>
      </c>
    </row>
    <row r="173" spans="1:1" hidden="1" x14ac:dyDescent="0.35">
      <c r="A173" s="39">
        <v>22737</v>
      </c>
    </row>
    <row r="174" spans="1:1" hidden="1" x14ac:dyDescent="0.35">
      <c r="A174" s="39">
        <v>22767</v>
      </c>
    </row>
    <row r="175" spans="1:1" hidden="1" x14ac:dyDescent="0.35">
      <c r="A175" s="39">
        <v>22798</v>
      </c>
    </row>
    <row r="176" spans="1:1" hidden="1" x14ac:dyDescent="0.35">
      <c r="A176" s="39">
        <v>22828</v>
      </c>
    </row>
    <row r="177" spans="1:1" hidden="1" x14ac:dyDescent="0.35">
      <c r="A177" s="39">
        <v>22859</v>
      </c>
    </row>
    <row r="178" spans="1:1" hidden="1" x14ac:dyDescent="0.35">
      <c r="A178" s="39">
        <v>22890</v>
      </c>
    </row>
    <row r="179" spans="1:1" hidden="1" x14ac:dyDescent="0.35">
      <c r="A179" s="39">
        <v>22920</v>
      </c>
    </row>
    <row r="180" spans="1:1" hidden="1" x14ac:dyDescent="0.35">
      <c r="A180" s="39">
        <v>22951</v>
      </c>
    </row>
    <row r="181" spans="1:1" hidden="1" x14ac:dyDescent="0.35">
      <c r="A181" s="39">
        <v>22981</v>
      </c>
    </row>
    <row r="182" spans="1:1" hidden="1" x14ac:dyDescent="0.35">
      <c r="A182" s="39">
        <v>23012</v>
      </c>
    </row>
    <row r="183" spans="1:1" hidden="1" x14ac:dyDescent="0.35">
      <c r="A183" s="39">
        <v>23043</v>
      </c>
    </row>
    <row r="184" spans="1:1" hidden="1" x14ac:dyDescent="0.35">
      <c r="A184" s="39">
        <v>23071</v>
      </c>
    </row>
    <row r="185" spans="1:1" hidden="1" x14ac:dyDescent="0.35">
      <c r="A185" s="39">
        <v>23102</v>
      </c>
    </row>
    <row r="186" spans="1:1" hidden="1" x14ac:dyDescent="0.35">
      <c r="A186" s="39">
        <v>23132</v>
      </c>
    </row>
    <row r="187" spans="1:1" hidden="1" x14ac:dyDescent="0.35">
      <c r="A187" s="39">
        <v>23163</v>
      </c>
    </row>
    <row r="188" spans="1:1" hidden="1" x14ac:dyDescent="0.35">
      <c r="A188" s="39">
        <v>23193</v>
      </c>
    </row>
    <row r="189" spans="1:1" hidden="1" x14ac:dyDescent="0.35">
      <c r="A189" s="39">
        <v>23224</v>
      </c>
    </row>
    <row r="190" spans="1:1" hidden="1" x14ac:dyDescent="0.35">
      <c r="A190" s="39">
        <v>23255</v>
      </c>
    </row>
    <row r="191" spans="1:1" hidden="1" x14ac:dyDescent="0.35">
      <c r="A191" s="39">
        <v>23285</v>
      </c>
    </row>
    <row r="192" spans="1:1" hidden="1" x14ac:dyDescent="0.35">
      <c r="A192" s="39">
        <v>23316</v>
      </c>
    </row>
    <row r="193" spans="1:1" hidden="1" x14ac:dyDescent="0.35">
      <c r="A193" s="39">
        <v>23346</v>
      </c>
    </row>
    <row r="194" spans="1:1" hidden="1" x14ac:dyDescent="0.35">
      <c r="A194" s="39">
        <v>23377</v>
      </c>
    </row>
    <row r="195" spans="1:1" hidden="1" x14ac:dyDescent="0.35">
      <c r="A195" s="39">
        <v>23408</v>
      </c>
    </row>
    <row r="196" spans="1:1" hidden="1" x14ac:dyDescent="0.35">
      <c r="A196" s="39">
        <v>23437</v>
      </c>
    </row>
    <row r="197" spans="1:1" hidden="1" x14ac:dyDescent="0.35">
      <c r="A197" s="39">
        <v>23468</v>
      </c>
    </row>
    <row r="198" spans="1:1" hidden="1" x14ac:dyDescent="0.35">
      <c r="A198" s="39">
        <v>23498</v>
      </c>
    </row>
    <row r="199" spans="1:1" hidden="1" x14ac:dyDescent="0.35">
      <c r="A199" s="39">
        <v>23529</v>
      </c>
    </row>
    <row r="200" spans="1:1" hidden="1" x14ac:dyDescent="0.35">
      <c r="A200" s="39">
        <v>23559</v>
      </c>
    </row>
    <row r="201" spans="1:1" hidden="1" x14ac:dyDescent="0.35">
      <c r="A201" s="39">
        <v>23590</v>
      </c>
    </row>
    <row r="202" spans="1:1" hidden="1" x14ac:dyDescent="0.35">
      <c r="A202" s="39">
        <v>23621</v>
      </c>
    </row>
    <row r="203" spans="1:1" hidden="1" x14ac:dyDescent="0.35">
      <c r="A203" s="39">
        <v>23651</v>
      </c>
    </row>
    <row r="204" spans="1:1" hidden="1" x14ac:dyDescent="0.35">
      <c r="A204" s="39">
        <v>23682</v>
      </c>
    </row>
    <row r="205" spans="1:1" hidden="1" x14ac:dyDescent="0.35">
      <c r="A205" s="39">
        <v>23712</v>
      </c>
    </row>
    <row r="206" spans="1:1" hidden="1" x14ac:dyDescent="0.35">
      <c r="A206" s="39">
        <v>23743</v>
      </c>
    </row>
    <row r="207" spans="1:1" hidden="1" x14ac:dyDescent="0.35">
      <c r="A207" s="39">
        <v>23774</v>
      </c>
    </row>
    <row r="208" spans="1:1" hidden="1" x14ac:dyDescent="0.35">
      <c r="A208" s="39">
        <v>23802</v>
      </c>
    </row>
    <row r="209" spans="1:1" hidden="1" x14ac:dyDescent="0.35">
      <c r="A209" s="39">
        <v>23833</v>
      </c>
    </row>
    <row r="210" spans="1:1" hidden="1" x14ac:dyDescent="0.35">
      <c r="A210" s="39">
        <v>23863</v>
      </c>
    </row>
    <row r="211" spans="1:1" hidden="1" x14ac:dyDescent="0.35">
      <c r="A211" s="39">
        <v>23894</v>
      </c>
    </row>
    <row r="212" spans="1:1" hidden="1" x14ac:dyDescent="0.35">
      <c r="A212" s="39">
        <v>23924</v>
      </c>
    </row>
    <row r="213" spans="1:1" hidden="1" x14ac:dyDescent="0.35">
      <c r="A213" s="39">
        <v>23955</v>
      </c>
    </row>
    <row r="214" spans="1:1" hidden="1" x14ac:dyDescent="0.35">
      <c r="A214" s="39">
        <v>23986</v>
      </c>
    </row>
    <row r="215" spans="1:1" hidden="1" x14ac:dyDescent="0.35">
      <c r="A215" s="39">
        <v>24016</v>
      </c>
    </row>
    <row r="216" spans="1:1" hidden="1" x14ac:dyDescent="0.35">
      <c r="A216" s="39">
        <v>24047</v>
      </c>
    </row>
    <row r="217" spans="1:1" hidden="1" x14ac:dyDescent="0.35">
      <c r="A217" s="39">
        <v>24077</v>
      </c>
    </row>
    <row r="218" spans="1:1" hidden="1" x14ac:dyDescent="0.35">
      <c r="A218" s="39">
        <v>24108</v>
      </c>
    </row>
    <row r="219" spans="1:1" hidden="1" x14ac:dyDescent="0.35">
      <c r="A219" s="39">
        <v>24139</v>
      </c>
    </row>
    <row r="220" spans="1:1" hidden="1" x14ac:dyDescent="0.35">
      <c r="A220" s="39">
        <v>24167</v>
      </c>
    </row>
    <row r="221" spans="1:1" hidden="1" x14ac:dyDescent="0.35">
      <c r="A221" s="39">
        <v>24198</v>
      </c>
    </row>
    <row r="222" spans="1:1" hidden="1" x14ac:dyDescent="0.35">
      <c r="A222" s="39">
        <v>24228</v>
      </c>
    </row>
    <row r="223" spans="1:1" hidden="1" x14ac:dyDescent="0.35">
      <c r="A223" s="39">
        <v>24259</v>
      </c>
    </row>
    <row r="224" spans="1:1" hidden="1" x14ac:dyDescent="0.35">
      <c r="A224" s="39">
        <v>24289</v>
      </c>
    </row>
    <row r="225" spans="1:2" hidden="1" x14ac:dyDescent="0.35">
      <c r="A225" s="39">
        <v>24320</v>
      </c>
    </row>
    <row r="226" spans="1:2" hidden="1" x14ac:dyDescent="0.35">
      <c r="A226" s="39">
        <v>24351</v>
      </c>
    </row>
    <row r="227" spans="1:2" hidden="1" x14ac:dyDescent="0.35">
      <c r="A227" s="39">
        <v>24381</v>
      </c>
    </row>
    <row r="228" spans="1:2" hidden="1" x14ac:dyDescent="0.35">
      <c r="A228" s="39">
        <v>24412</v>
      </c>
    </row>
    <row r="229" spans="1:2" hidden="1" x14ac:dyDescent="0.35">
      <c r="A229" s="39">
        <v>24442</v>
      </c>
    </row>
    <row r="230" spans="1:2" hidden="1" x14ac:dyDescent="0.35">
      <c r="A230" s="39">
        <v>24473</v>
      </c>
      <c r="B230" s="40">
        <v>12.2</v>
      </c>
    </row>
    <row r="231" spans="1:2" hidden="1" x14ac:dyDescent="0.35">
      <c r="A231" s="39">
        <v>24504</v>
      </c>
      <c r="B231" s="40">
        <v>11.9</v>
      </c>
    </row>
    <row r="232" spans="1:2" hidden="1" x14ac:dyDescent="0.35">
      <c r="A232" s="39">
        <v>24532</v>
      </c>
      <c r="B232" s="40">
        <v>12.8</v>
      </c>
    </row>
    <row r="233" spans="1:2" hidden="1" x14ac:dyDescent="0.35">
      <c r="A233" s="39">
        <v>24563</v>
      </c>
      <c r="B233" s="40">
        <v>14.3</v>
      </c>
    </row>
    <row r="234" spans="1:2" hidden="1" x14ac:dyDescent="0.35">
      <c r="A234" s="39">
        <v>24593</v>
      </c>
      <c r="B234" s="40">
        <v>14.2</v>
      </c>
    </row>
    <row r="235" spans="1:2" hidden="1" x14ac:dyDescent="0.35">
      <c r="A235" s="39">
        <v>24624</v>
      </c>
      <c r="B235" s="40">
        <v>13.5</v>
      </c>
    </row>
    <row r="236" spans="1:2" hidden="1" x14ac:dyDescent="0.35">
      <c r="A236" s="39">
        <v>24654</v>
      </c>
      <c r="B236" s="40">
        <v>15.2</v>
      </c>
    </row>
    <row r="237" spans="1:2" hidden="1" x14ac:dyDescent="0.35">
      <c r="A237" s="39">
        <v>24685</v>
      </c>
      <c r="B237" s="40">
        <v>14.7</v>
      </c>
    </row>
    <row r="238" spans="1:2" hidden="1" x14ac:dyDescent="0.35">
      <c r="A238" s="39">
        <v>24716</v>
      </c>
      <c r="B238" s="40">
        <v>13.8</v>
      </c>
    </row>
    <row r="239" spans="1:2" hidden="1" x14ac:dyDescent="0.35">
      <c r="A239" s="39">
        <v>24746</v>
      </c>
      <c r="B239" s="40">
        <v>12.5</v>
      </c>
    </row>
    <row r="240" spans="1:2" hidden="1" x14ac:dyDescent="0.35">
      <c r="A240" s="39">
        <v>24777</v>
      </c>
      <c r="B240" s="40">
        <v>11.9</v>
      </c>
    </row>
    <row r="241" spans="1:2" hidden="1" x14ac:dyDescent="0.35">
      <c r="A241" s="39">
        <v>24807</v>
      </c>
      <c r="B241" s="40">
        <v>11.8</v>
      </c>
    </row>
    <row r="242" spans="1:2" hidden="1" x14ac:dyDescent="0.35">
      <c r="A242" s="39">
        <v>24838</v>
      </c>
      <c r="B242" s="40">
        <v>12.7</v>
      </c>
    </row>
    <row r="243" spans="1:2" hidden="1" x14ac:dyDescent="0.35">
      <c r="A243" s="39">
        <v>24869</v>
      </c>
      <c r="B243" s="40">
        <v>12.3</v>
      </c>
    </row>
    <row r="244" spans="1:2" hidden="1" x14ac:dyDescent="0.35">
      <c r="A244" s="39">
        <v>24898</v>
      </c>
      <c r="B244" s="40">
        <v>12.3</v>
      </c>
    </row>
    <row r="245" spans="1:2" hidden="1" x14ac:dyDescent="0.35">
      <c r="A245" s="39">
        <v>24929</v>
      </c>
      <c r="B245" s="40">
        <v>11.6</v>
      </c>
    </row>
    <row r="246" spans="1:2" hidden="1" x14ac:dyDescent="0.35">
      <c r="A246" s="39">
        <v>24959</v>
      </c>
      <c r="B246" s="40">
        <v>12.3</v>
      </c>
    </row>
    <row r="247" spans="1:2" hidden="1" x14ac:dyDescent="0.35">
      <c r="A247" s="39">
        <v>24990</v>
      </c>
      <c r="B247" s="40">
        <v>10.9</v>
      </c>
    </row>
    <row r="248" spans="1:2" hidden="1" x14ac:dyDescent="0.35">
      <c r="A248" s="39">
        <v>25020</v>
      </c>
      <c r="B248" s="40">
        <v>11</v>
      </c>
    </row>
    <row r="249" spans="1:2" hidden="1" x14ac:dyDescent="0.35">
      <c r="A249" s="39">
        <v>25051</v>
      </c>
      <c r="B249" s="40">
        <v>11.7</v>
      </c>
    </row>
    <row r="250" spans="1:2" hidden="1" x14ac:dyDescent="0.35">
      <c r="A250" s="39">
        <v>25082</v>
      </c>
      <c r="B250" s="40">
        <v>12.2</v>
      </c>
    </row>
    <row r="251" spans="1:2" hidden="1" x14ac:dyDescent="0.35">
      <c r="A251" s="39">
        <v>25112</v>
      </c>
      <c r="B251" s="40">
        <v>11.5</v>
      </c>
    </row>
    <row r="252" spans="1:2" hidden="1" x14ac:dyDescent="0.35">
      <c r="A252" s="39">
        <v>25143</v>
      </c>
      <c r="B252" s="40">
        <v>12</v>
      </c>
    </row>
    <row r="253" spans="1:2" hidden="1" x14ac:dyDescent="0.35">
      <c r="A253" s="39">
        <v>25173</v>
      </c>
      <c r="B253" s="40">
        <v>11.2</v>
      </c>
    </row>
    <row r="254" spans="1:2" hidden="1" x14ac:dyDescent="0.35">
      <c r="A254" s="39">
        <v>25204</v>
      </c>
      <c r="B254" s="40">
        <v>12.2</v>
      </c>
    </row>
    <row r="255" spans="1:2" hidden="1" x14ac:dyDescent="0.35">
      <c r="A255" s="39">
        <v>25235</v>
      </c>
      <c r="B255" s="40">
        <v>12.2</v>
      </c>
    </row>
    <row r="256" spans="1:2" hidden="1" x14ac:dyDescent="0.35">
      <c r="A256" s="39">
        <v>25263</v>
      </c>
      <c r="B256" s="40">
        <v>9.1999999999999993</v>
      </c>
    </row>
    <row r="257" spans="1:2" hidden="1" x14ac:dyDescent="0.35">
      <c r="A257" s="39">
        <v>25294</v>
      </c>
      <c r="B257" s="40">
        <v>11.2</v>
      </c>
    </row>
    <row r="258" spans="1:2" hidden="1" x14ac:dyDescent="0.35">
      <c r="A258" s="39">
        <v>25324</v>
      </c>
      <c r="B258" s="40">
        <v>11.6</v>
      </c>
    </row>
    <row r="259" spans="1:2" hidden="1" x14ac:dyDescent="0.35">
      <c r="A259" s="39">
        <v>25355</v>
      </c>
      <c r="B259" s="40">
        <v>12.3</v>
      </c>
    </row>
    <row r="260" spans="1:2" hidden="1" x14ac:dyDescent="0.35">
      <c r="A260" s="39">
        <v>25385</v>
      </c>
      <c r="B260" s="40">
        <v>14</v>
      </c>
    </row>
    <row r="261" spans="1:2" hidden="1" x14ac:dyDescent="0.35">
      <c r="A261" s="39">
        <v>25416</v>
      </c>
      <c r="B261" s="40">
        <v>11.4</v>
      </c>
    </row>
    <row r="262" spans="1:2" hidden="1" x14ac:dyDescent="0.35">
      <c r="A262" s="39">
        <v>25447</v>
      </c>
      <c r="B262" s="40">
        <v>11.4</v>
      </c>
    </row>
    <row r="263" spans="1:2" hidden="1" x14ac:dyDescent="0.35">
      <c r="A263" s="39">
        <v>25477</v>
      </c>
      <c r="B263" s="40">
        <v>12.8</v>
      </c>
    </row>
    <row r="264" spans="1:2" hidden="1" x14ac:dyDescent="0.35">
      <c r="A264" s="39">
        <v>25508</v>
      </c>
      <c r="B264" s="40">
        <v>11.7</v>
      </c>
    </row>
    <row r="265" spans="1:2" hidden="1" x14ac:dyDescent="0.35">
      <c r="A265" s="39">
        <v>25538</v>
      </c>
      <c r="B265" s="40">
        <v>15.2</v>
      </c>
    </row>
    <row r="266" spans="1:2" hidden="1" x14ac:dyDescent="0.35">
      <c r="A266" s="39">
        <v>25569</v>
      </c>
      <c r="B266" s="40">
        <v>13.9</v>
      </c>
    </row>
    <row r="267" spans="1:2" hidden="1" x14ac:dyDescent="0.35">
      <c r="A267" s="39">
        <v>25600</v>
      </c>
      <c r="B267" s="40">
        <v>15.1</v>
      </c>
    </row>
    <row r="268" spans="1:2" hidden="1" x14ac:dyDescent="0.35">
      <c r="A268" s="39">
        <v>25628</v>
      </c>
      <c r="B268" s="40">
        <v>16.100000000000001</v>
      </c>
    </row>
    <row r="269" spans="1:2" hidden="1" x14ac:dyDescent="0.35">
      <c r="A269" s="39">
        <v>25659</v>
      </c>
      <c r="B269" s="40">
        <v>16.100000000000001</v>
      </c>
    </row>
    <row r="270" spans="1:2" hidden="1" x14ac:dyDescent="0.35">
      <c r="A270" s="39">
        <v>25689</v>
      </c>
      <c r="B270" s="40">
        <v>17.100000000000001</v>
      </c>
    </row>
    <row r="271" spans="1:2" hidden="1" x14ac:dyDescent="0.35">
      <c r="A271" s="39">
        <v>25720</v>
      </c>
      <c r="B271" s="40">
        <v>17</v>
      </c>
    </row>
    <row r="272" spans="1:2" hidden="1" x14ac:dyDescent="0.35">
      <c r="A272" s="39">
        <v>25750</v>
      </c>
      <c r="B272" s="40">
        <v>17.600000000000001</v>
      </c>
    </row>
    <row r="273" spans="1:2" hidden="1" x14ac:dyDescent="0.35">
      <c r="A273" s="39">
        <v>25781</v>
      </c>
      <c r="B273" s="40">
        <v>15.7</v>
      </c>
    </row>
    <row r="274" spans="1:2" hidden="1" x14ac:dyDescent="0.35">
      <c r="A274" s="39">
        <v>25812</v>
      </c>
      <c r="B274" s="40">
        <v>18.5</v>
      </c>
    </row>
    <row r="275" spans="1:2" hidden="1" x14ac:dyDescent="0.35">
      <c r="A275" s="39">
        <v>25842</v>
      </c>
      <c r="B275" s="40">
        <v>19.100000000000001</v>
      </c>
    </row>
    <row r="276" spans="1:2" hidden="1" x14ac:dyDescent="0.35">
      <c r="A276" s="39">
        <v>25873</v>
      </c>
      <c r="B276" s="40">
        <v>18.2</v>
      </c>
    </row>
    <row r="277" spans="1:2" hidden="1" x14ac:dyDescent="0.35">
      <c r="A277" s="39">
        <v>25903</v>
      </c>
      <c r="B277" s="40">
        <v>17.2</v>
      </c>
    </row>
    <row r="278" spans="1:2" hidden="1" x14ac:dyDescent="0.35">
      <c r="A278" s="39">
        <v>25934</v>
      </c>
      <c r="B278" s="40">
        <v>15.6</v>
      </c>
    </row>
    <row r="279" spans="1:2" hidden="1" x14ac:dyDescent="0.35">
      <c r="A279" s="39">
        <v>25965</v>
      </c>
      <c r="B279" s="40">
        <v>15.4</v>
      </c>
    </row>
    <row r="280" spans="1:2" hidden="1" x14ac:dyDescent="0.35">
      <c r="A280" s="39">
        <v>25993</v>
      </c>
      <c r="B280" s="40">
        <v>14.8</v>
      </c>
    </row>
    <row r="281" spans="1:2" hidden="1" x14ac:dyDescent="0.35">
      <c r="A281" s="39">
        <v>26024</v>
      </c>
      <c r="B281" s="40">
        <v>14.9</v>
      </c>
    </row>
    <row r="282" spans="1:2" hidden="1" x14ac:dyDescent="0.35">
      <c r="A282" s="39">
        <v>26054</v>
      </c>
      <c r="B282" s="40">
        <v>14.1</v>
      </c>
    </row>
    <row r="283" spans="1:2" hidden="1" x14ac:dyDescent="0.35">
      <c r="A283" s="39">
        <v>26085</v>
      </c>
      <c r="B283" s="40">
        <v>13.8</v>
      </c>
    </row>
    <row r="284" spans="1:2" hidden="1" x14ac:dyDescent="0.35">
      <c r="A284" s="39">
        <v>26115</v>
      </c>
      <c r="B284" s="40">
        <v>13.4</v>
      </c>
    </row>
    <row r="285" spans="1:2" hidden="1" x14ac:dyDescent="0.35">
      <c r="A285" s="39">
        <v>26146</v>
      </c>
      <c r="B285" s="40">
        <v>14.7</v>
      </c>
    </row>
    <row r="286" spans="1:2" hidden="1" x14ac:dyDescent="0.35">
      <c r="A286" s="39">
        <v>26177</v>
      </c>
      <c r="B286" s="40">
        <v>16.2</v>
      </c>
    </row>
    <row r="287" spans="1:2" hidden="1" x14ac:dyDescent="0.35">
      <c r="A287" s="39">
        <v>26207</v>
      </c>
      <c r="B287" s="40">
        <v>14.6</v>
      </c>
    </row>
    <row r="288" spans="1:2" hidden="1" x14ac:dyDescent="0.35">
      <c r="A288" s="39">
        <v>26238</v>
      </c>
      <c r="B288" s="40">
        <v>14.3</v>
      </c>
    </row>
    <row r="289" spans="1:2" hidden="1" x14ac:dyDescent="0.35">
      <c r="A289" s="39">
        <v>26268</v>
      </c>
      <c r="B289" s="40">
        <v>14.4</v>
      </c>
    </row>
    <row r="290" spans="1:2" hidden="1" x14ac:dyDescent="0.35">
      <c r="A290" s="39">
        <v>26299</v>
      </c>
      <c r="B290" s="40">
        <v>13</v>
      </c>
    </row>
    <row r="291" spans="1:2" hidden="1" x14ac:dyDescent="0.35">
      <c r="A291" s="39">
        <v>26330</v>
      </c>
      <c r="B291" s="40">
        <v>12.4</v>
      </c>
    </row>
    <row r="292" spans="1:2" hidden="1" x14ac:dyDescent="0.35">
      <c r="A292" s="39">
        <v>26359</v>
      </c>
      <c r="B292" s="40">
        <v>11.8</v>
      </c>
    </row>
    <row r="293" spans="1:2" hidden="1" x14ac:dyDescent="0.35">
      <c r="A293" s="39">
        <v>26390</v>
      </c>
      <c r="B293" s="40">
        <v>11.7</v>
      </c>
    </row>
    <row r="294" spans="1:2" hidden="1" x14ac:dyDescent="0.35">
      <c r="A294" s="39">
        <v>26420</v>
      </c>
      <c r="B294" s="40">
        <v>11.8</v>
      </c>
    </row>
    <row r="295" spans="1:2" hidden="1" x14ac:dyDescent="0.35">
      <c r="A295" s="39">
        <v>26451</v>
      </c>
      <c r="B295" s="40">
        <v>12.6</v>
      </c>
    </row>
    <row r="296" spans="1:2" hidden="1" x14ac:dyDescent="0.35">
      <c r="A296" s="39">
        <v>26481</v>
      </c>
      <c r="B296" s="40">
        <v>13</v>
      </c>
    </row>
    <row r="297" spans="1:2" hidden="1" x14ac:dyDescent="0.35">
      <c r="A297" s="39">
        <v>26512</v>
      </c>
      <c r="B297" s="40">
        <v>11.4</v>
      </c>
    </row>
    <row r="298" spans="1:2" hidden="1" x14ac:dyDescent="0.35">
      <c r="A298" s="39">
        <v>26543</v>
      </c>
      <c r="B298" s="40">
        <v>11.5</v>
      </c>
    </row>
    <row r="299" spans="1:2" hidden="1" x14ac:dyDescent="0.35">
      <c r="A299" s="39">
        <v>26573</v>
      </c>
      <c r="B299" s="40">
        <v>10.8</v>
      </c>
    </row>
    <row r="300" spans="1:2" hidden="1" x14ac:dyDescent="0.35">
      <c r="A300" s="39">
        <v>26604</v>
      </c>
      <c r="B300" s="40">
        <v>11.4</v>
      </c>
    </row>
    <row r="301" spans="1:2" hidden="1" x14ac:dyDescent="0.35">
      <c r="A301" s="39">
        <v>26634</v>
      </c>
      <c r="B301" s="40">
        <v>10.8</v>
      </c>
    </row>
    <row r="302" spans="1:2" hidden="1" x14ac:dyDescent="0.35">
      <c r="A302" s="39">
        <v>26665</v>
      </c>
      <c r="B302" s="40">
        <v>11</v>
      </c>
    </row>
    <row r="303" spans="1:2" hidden="1" x14ac:dyDescent="0.35">
      <c r="A303" s="39">
        <v>26696</v>
      </c>
      <c r="B303" s="40">
        <v>11</v>
      </c>
    </row>
    <row r="304" spans="1:2" hidden="1" x14ac:dyDescent="0.35">
      <c r="A304" s="39">
        <v>26724</v>
      </c>
      <c r="B304" s="40">
        <v>10.7</v>
      </c>
    </row>
    <row r="305" spans="1:2" hidden="1" x14ac:dyDescent="0.35">
      <c r="A305" s="39">
        <v>26755</v>
      </c>
      <c r="B305" s="40">
        <v>10.199999999999999</v>
      </c>
    </row>
    <row r="306" spans="1:2" hidden="1" x14ac:dyDescent="0.35">
      <c r="A306" s="39">
        <v>26785</v>
      </c>
      <c r="B306" s="40">
        <v>12</v>
      </c>
    </row>
    <row r="307" spans="1:2" hidden="1" x14ac:dyDescent="0.35">
      <c r="A307" s="39">
        <v>26816</v>
      </c>
      <c r="B307" s="40">
        <v>10</v>
      </c>
    </row>
    <row r="308" spans="1:2" hidden="1" x14ac:dyDescent="0.35">
      <c r="A308" s="39">
        <v>26846</v>
      </c>
      <c r="B308" s="40">
        <v>10</v>
      </c>
    </row>
    <row r="309" spans="1:2" hidden="1" x14ac:dyDescent="0.35">
      <c r="A309" s="39">
        <v>26877</v>
      </c>
      <c r="B309" s="40">
        <v>11.3</v>
      </c>
    </row>
    <row r="310" spans="1:2" hidden="1" x14ac:dyDescent="0.35">
      <c r="A310" s="39">
        <v>26908</v>
      </c>
      <c r="B310" s="40">
        <v>9.9</v>
      </c>
    </row>
    <row r="311" spans="1:2" hidden="1" x14ac:dyDescent="0.35">
      <c r="A311" s="39">
        <v>26938</v>
      </c>
      <c r="B311" s="40">
        <v>9.1999999999999993</v>
      </c>
    </row>
    <row r="312" spans="1:2" hidden="1" x14ac:dyDescent="0.35">
      <c r="A312" s="39">
        <v>26969</v>
      </c>
      <c r="B312" s="40">
        <v>11.6</v>
      </c>
    </row>
    <row r="313" spans="1:2" hidden="1" x14ac:dyDescent="0.35">
      <c r="A313" s="39">
        <v>26999</v>
      </c>
      <c r="B313" s="40">
        <v>11.9</v>
      </c>
    </row>
    <row r="314" spans="1:2" hidden="1" x14ac:dyDescent="0.35">
      <c r="A314" s="39">
        <v>27030</v>
      </c>
      <c r="B314" s="40">
        <v>13.4</v>
      </c>
    </row>
    <row r="315" spans="1:2" hidden="1" x14ac:dyDescent="0.35">
      <c r="A315" s="39">
        <v>27061</v>
      </c>
      <c r="B315" s="40">
        <v>14.9</v>
      </c>
    </row>
    <row r="316" spans="1:2" hidden="1" x14ac:dyDescent="0.35">
      <c r="A316" s="39">
        <v>27089</v>
      </c>
      <c r="B316" s="40">
        <v>14.5</v>
      </c>
    </row>
    <row r="317" spans="1:2" hidden="1" x14ac:dyDescent="0.35">
      <c r="A317" s="39">
        <v>27120</v>
      </c>
      <c r="B317" s="40">
        <v>13.7</v>
      </c>
    </row>
    <row r="318" spans="1:2" hidden="1" x14ac:dyDescent="0.35">
      <c r="A318" s="39">
        <v>27150</v>
      </c>
      <c r="B318" s="40">
        <v>12.2</v>
      </c>
    </row>
    <row r="319" spans="1:2" hidden="1" x14ac:dyDescent="0.35">
      <c r="A319" s="39">
        <v>27181</v>
      </c>
      <c r="B319" s="40">
        <v>12.9</v>
      </c>
    </row>
    <row r="320" spans="1:2" hidden="1" x14ac:dyDescent="0.35">
      <c r="A320" s="39">
        <v>27211</v>
      </c>
      <c r="B320" s="40">
        <v>13.4</v>
      </c>
    </row>
    <row r="321" spans="1:2" hidden="1" x14ac:dyDescent="0.35">
      <c r="A321" s="39">
        <v>27242</v>
      </c>
      <c r="B321" s="40">
        <v>13.1</v>
      </c>
    </row>
    <row r="322" spans="1:2" hidden="1" x14ac:dyDescent="0.35">
      <c r="A322" s="39">
        <v>27273</v>
      </c>
      <c r="B322" s="40">
        <v>13.8</v>
      </c>
    </row>
    <row r="323" spans="1:2" hidden="1" x14ac:dyDescent="0.35">
      <c r="A323" s="39">
        <v>27303</v>
      </c>
      <c r="B323" s="40">
        <v>14.4</v>
      </c>
    </row>
    <row r="324" spans="1:2" hidden="1" x14ac:dyDescent="0.35">
      <c r="A324" s="39">
        <v>27334</v>
      </c>
      <c r="B324" s="40">
        <v>17.2</v>
      </c>
    </row>
    <row r="325" spans="1:2" hidden="1" x14ac:dyDescent="0.35">
      <c r="A325" s="39">
        <v>27364</v>
      </c>
      <c r="B325" s="40">
        <v>19.2</v>
      </c>
    </row>
    <row r="326" spans="1:2" hidden="1" x14ac:dyDescent="0.35">
      <c r="A326" s="39">
        <v>27395</v>
      </c>
      <c r="B326" s="40">
        <v>20.100000000000001</v>
      </c>
    </row>
    <row r="327" spans="1:2" hidden="1" x14ac:dyDescent="0.35">
      <c r="A327" s="39">
        <v>27426</v>
      </c>
      <c r="B327" s="40">
        <v>22.1</v>
      </c>
    </row>
    <row r="328" spans="1:2" hidden="1" x14ac:dyDescent="0.35">
      <c r="A328" s="39">
        <v>27454</v>
      </c>
      <c r="B328" s="40">
        <v>22.7</v>
      </c>
    </row>
    <row r="329" spans="1:2" hidden="1" x14ac:dyDescent="0.35">
      <c r="A329" s="39">
        <v>27485</v>
      </c>
      <c r="B329" s="40">
        <v>23.8</v>
      </c>
    </row>
    <row r="330" spans="1:2" hidden="1" x14ac:dyDescent="0.35">
      <c r="A330" s="39">
        <v>27515</v>
      </c>
      <c r="B330" s="40">
        <v>23.5</v>
      </c>
    </row>
    <row r="331" spans="1:2" hidden="1" x14ac:dyDescent="0.35">
      <c r="A331" s="39">
        <v>27546</v>
      </c>
      <c r="B331" s="40">
        <v>24.4</v>
      </c>
    </row>
    <row r="332" spans="1:2" hidden="1" x14ac:dyDescent="0.35">
      <c r="A332" s="39">
        <v>27576</v>
      </c>
      <c r="B332" s="40">
        <v>21.3</v>
      </c>
    </row>
    <row r="333" spans="1:2" hidden="1" x14ac:dyDescent="0.35">
      <c r="A333" s="39">
        <v>27607</v>
      </c>
      <c r="B333" s="40">
        <v>20</v>
      </c>
    </row>
    <row r="334" spans="1:2" hidden="1" x14ac:dyDescent="0.35">
      <c r="A334" s="39">
        <v>27638</v>
      </c>
      <c r="B334" s="40">
        <v>21</v>
      </c>
    </row>
    <row r="335" spans="1:2" hidden="1" x14ac:dyDescent="0.35">
      <c r="A335" s="39">
        <v>27668</v>
      </c>
      <c r="B335" s="40">
        <v>20</v>
      </c>
    </row>
    <row r="336" spans="1:2" hidden="1" x14ac:dyDescent="0.35">
      <c r="A336" s="39">
        <v>27699</v>
      </c>
      <c r="B336" s="40">
        <v>17.7</v>
      </c>
    </row>
    <row r="337" spans="1:2" hidden="1" x14ac:dyDescent="0.35">
      <c r="A337" s="39">
        <v>27729</v>
      </c>
      <c r="B337" s="40">
        <v>17</v>
      </c>
    </row>
    <row r="338" spans="1:2" hidden="1" x14ac:dyDescent="0.35">
      <c r="A338" s="39">
        <v>27760</v>
      </c>
      <c r="B338" s="40">
        <v>13.6</v>
      </c>
    </row>
    <row r="339" spans="1:2" hidden="1" x14ac:dyDescent="0.35">
      <c r="A339" s="39">
        <v>27791</v>
      </c>
      <c r="B339" s="40">
        <v>14.2</v>
      </c>
    </row>
    <row r="340" spans="1:2" hidden="1" x14ac:dyDescent="0.35">
      <c r="A340" s="39">
        <v>27820</v>
      </c>
      <c r="B340" s="40">
        <v>14.2</v>
      </c>
    </row>
    <row r="341" spans="1:2" hidden="1" x14ac:dyDescent="0.35">
      <c r="A341" s="39">
        <v>27851</v>
      </c>
      <c r="B341" s="40">
        <v>14.9</v>
      </c>
    </row>
    <row r="342" spans="1:2" hidden="1" x14ac:dyDescent="0.35">
      <c r="A342" s="39">
        <v>27881</v>
      </c>
      <c r="B342" s="40">
        <v>14.8</v>
      </c>
    </row>
    <row r="343" spans="1:2" hidden="1" x14ac:dyDescent="0.35">
      <c r="A343" s="39">
        <v>27912</v>
      </c>
      <c r="B343" s="40">
        <v>14.4</v>
      </c>
    </row>
    <row r="344" spans="1:2" hidden="1" x14ac:dyDescent="0.35">
      <c r="A344" s="39">
        <v>27942</v>
      </c>
      <c r="B344" s="40">
        <v>14.6</v>
      </c>
    </row>
    <row r="345" spans="1:2" hidden="1" x14ac:dyDescent="0.35">
      <c r="A345" s="39">
        <v>27973</v>
      </c>
      <c r="B345" s="40">
        <v>14.2</v>
      </c>
    </row>
    <row r="346" spans="1:2" hidden="1" x14ac:dyDescent="0.35">
      <c r="A346" s="39">
        <v>28004</v>
      </c>
      <c r="B346" s="40">
        <v>14.8</v>
      </c>
    </row>
    <row r="347" spans="1:2" hidden="1" x14ac:dyDescent="0.35">
      <c r="A347" s="39">
        <v>28034</v>
      </c>
      <c r="B347" s="40">
        <v>13.3</v>
      </c>
    </row>
    <row r="348" spans="1:2" hidden="1" x14ac:dyDescent="0.35">
      <c r="A348" s="39">
        <v>28065</v>
      </c>
      <c r="B348" s="40">
        <v>13.4</v>
      </c>
    </row>
    <row r="349" spans="1:2" hidden="1" x14ac:dyDescent="0.35">
      <c r="A349" s="39">
        <v>28095</v>
      </c>
      <c r="B349" s="40">
        <v>14.3</v>
      </c>
    </row>
    <row r="350" spans="1:2" hidden="1" x14ac:dyDescent="0.35">
      <c r="A350" s="39">
        <v>28126</v>
      </c>
      <c r="B350" s="40">
        <v>11.5</v>
      </c>
    </row>
    <row r="351" spans="1:2" hidden="1" x14ac:dyDescent="0.35">
      <c r="A351" s="39">
        <v>28157</v>
      </c>
      <c r="B351" s="40">
        <v>13.8</v>
      </c>
    </row>
    <row r="352" spans="1:2" hidden="1" x14ac:dyDescent="0.35">
      <c r="A352" s="39">
        <v>28185</v>
      </c>
      <c r="B352" s="40">
        <v>12.9</v>
      </c>
    </row>
    <row r="353" spans="1:2" hidden="1" x14ac:dyDescent="0.35">
      <c r="A353" s="39">
        <v>28216</v>
      </c>
      <c r="B353" s="40">
        <v>12.1</v>
      </c>
    </row>
    <row r="354" spans="1:2" hidden="1" x14ac:dyDescent="0.35">
      <c r="A354" s="39">
        <v>28246</v>
      </c>
      <c r="B354" s="40">
        <v>11.8</v>
      </c>
    </row>
    <row r="355" spans="1:2" hidden="1" x14ac:dyDescent="0.35">
      <c r="A355" s="39">
        <v>28277</v>
      </c>
      <c r="B355" s="40">
        <v>11.9</v>
      </c>
    </row>
    <row r="356" spans="1:2" hidden="1" x14ac:dyDescent="0.35">
      <c r="A356" s="39">
        <v>28307</v>
      </c>
      <c r="B356" s="40">
        <v>12.6</v>
      </c>
    </row>
    <row r="357" spans="1:2" hidden="1" x14ac:dyDescent="0.35">
      <c r="A357" s="39">
        <v>28338</v>
      </c>
      <c r="B357" s="40">
        <v>12.9</v>
      </c>
    </row>
    <row r="358" spans="1:2" hidden="1" x14ac:dyDescent="0.35">
      <c r="A358" s="39">
        <v>28369</v>
      </c>
      <c r="B358" s="40">
        <v>12.1</v>
      </c>
    </row>
    <row r="359" spans="1:2" hidden="1" x14ac:dyDescent="0.35">
      <c r="A359" s="39">
        <v>28399</v>
      </c>
      <c r="B359" s="40">
        <v>12.6</v>
      </c>
    </row>
    <row r="360" spans="1:2" hidden="1" x14ac:dyDescent="0.35">
      <c r="A360" s="39">
        <v>28430</v>
      </c>
      <c r="B360" s="40">
        <v>11.4</v>
      </c>
    </row>
    <row r="361" spans="1:2" hidden="1" x14ac:dyDescent="0.35">
      <c r="A361" s="39">
        <v>28460</v>
      </c>
      <c r="B361" s="40">
        <v>11.3</v>
      </c>
    </row>
    <row r="362" spans="1:2" hidden="1" x14ac:dyDescent="0.35">
      <c r="A362" s="39">
        <v>28491</v>
      </c>
      <c r="B362" s="40">
        <v>11.9</v>
      </c>
    </row>
    <row r="363" spans="1:2" hidden="1" x14ac:dyDescent="0.35">
      <c r="A363" s="39">
        <v>28522</v>
      </c>
      <c r="B363" s="40">
        <v>11.7</v>
      </c>
    </row>
    <row r="364" spans="1:2" hidden="1" x14ac:dyDescent="0.35">
      <c r="A364" s="39">
        <v>28550</v>
      </c>
      <c r="B364" s="40">
        <v>11.1</v>
      </c>
    </row>
    <row r="365" spans="1:2" hidden="1" x14ac:dyDescent="0.35">
      <c r="A365" s="39">
        <v>28581</v>
      </c>
      <c r="B365" s="40">
        <v>10.6</v>
      </c>
    </row>
    <row r="366" spans="1:2" hidden="1" x14ac:dyDescent="0.35">
      <c r="A366" s="39">
        <v>28611</v>
      </c>
      <c r="B366" s="40">
        <v>11.2</v>
      </c>
    </row>
    <row r="367" spans="1:2" hidden="1" x14ac:dyDescent="0.35">
      <c r="A367" s="39">
        <v>28642</v>
      </c>
      <c r="B367" s="40">
        <v>10.5</v>
      </c>
    </row>
    <row r="368" spans="1:2" hidden="1" x14ac:dyDescent="0.35">
      <c r="A368" s="39">
        <v>28672</v>
      </c>
      <c r="B368" s="40">
        <v>11</v>
      </c>
    </row>
    <row r="369" spans="1:2" hidden="1" x14ac:dyDescent="0.35">
      <c r="A369" s="39">
        <v>28703</v>
      </c>
      <c r="B369" s="40">
        <v>11.7</v>
      </c>
    </row>
    <row r="370" spans="1:2" hidden="1" x14ac:dyDescent="0.35">
      <c r="A370" s="39">
        <v>28734</v>
      </c>
      <c r="B370" s="40">
        <v>11.3</v>
      </c>
    </row>
    <row r="371" spans="1:2" hidden="1" x14ac:dyDescent="0.35">
      <c r="A371" s="39">
        <v>28764</v>
      </c>
      <c r="B371" s="40">
        <v>10.8</v>
      </c>
    </row>
    <row r="372" spans="1:2" hidden="1" x14ac:dyDescent="0.35">
      <c r="A372" s="39">
        <v>28795</v>
      </c>
      <c r="B372" s="40">
        <v>12.5</v>
      </c>
    </row>
    <row r="373" spans="1:2" hidden="1" x14ac:dyDescent="0.35">
      <c r="A373" s="39">
        <v>28825</v>
      </c>
      <c r="B373" s="40">
        <v>12</v>
      </c>
    </row>
    <row r="374" spans="1:2" hidden="1" x14ac:dyDescent="0.35">
      <c r="A374" s="39">
        <v>28856</v>
      </c>
      <c r="B374" s="40">
        <v>13.4</v>
      </c>
    </row>
    <row r="375" spans="1:2" hidden="1" x14ac:dyDescent="0.35">
      <c r="A375" s="39">
        <v>28887</v>
      </c>
      <c r="B375" s="40">
        <v>13.6</v>
      </c>
    </row>
    <row r="376" spans="1:2" hidden="1" x14ac:dyDescent="0.35">
      <c r="A376" s="39">
        <v>28915</v>
      </c>
      <c r="B376" s="40">
        <v>13.3</v>
      </c>
    </row>
    <row r="377" spans="1:2" hidden="1" x14ac:dyDescent="0.35">
      <c r="A377" s="39">
        <v>28946</v>
      </c>
      <c r="B377" s="40">
        <v>14.4</v>
      </c>
    </row>
    <row r="378" spans="1:2" hidden="1" x14ac:dyDescent="0.35">
      <c r="A378" s="39">
        <v>28976</v>
      </c>
      <c r="B378" s="40">
        <v>11.5</v>
      </c>
    </row>
    <row r="379" spans="1:2" hidden="1" x14ac:dyDescent="0.35">
      <c r="A379" s="39">
        <v>29007</v>
      </c>
      <c r="B379" s="40">
        <v>12.9</v>
      </c>
    </row>
    <row r="380" spans="1:2" hidden="1" x14ac:dyDescent="0.35">
      <c r="A380" s="39">
        <v>29037</v>
      </c>
      <c r="B380" s="40">
        <v>13</v>
      </c>
    </row>
    <row r="381" spans="1:2" hidden="1" x14ac:dyDescent="0.35">
      <c r="A381" s="39">
        <v>29068</v>
      </c>
      <c r="B381" s="40">
        <v>15.3</v>
      </c>
    </row>
    <row r="382" spans="1:2" hidden="1" x14ac:dyDescent="0.35">
      <c r="A382" s="39">
        <v>29099</v>
      </c>
      <c r="B382" s="40">
        <v>13.4</v>
      </c>
    </row>
    <row r="383" spans="1:2" hidden="1" x14ac:dyDescent="0.35">
      <c r="A383" s="39">
        <v>29129</v>
      </c>
      <c r="B383" s="40">
        <v>14.2</v>
      </c>
    </row>
    <row r="384" spans="1:2" hidden="1" x14ac:dyDescent="0.35">
      <c r="A384" s="39">
        <v>29160</v>
      </c>
      <c r="B384" s="40">
        <v>16</v>
      </c>
    </row>
    <row r="385" spans="1:2" hidden="1" x14ac:dyDescent="0.35">
      <c r="A385" s="39">
        <v>29190</v>
      </c>
      <c r="B385" s="40">
        <v>15.1</v>
      </c>
    </row>
    <row r="386" spans="1:2" hidden="1" x14ac:dyDescent="0.35">
      <c r="A386" s="39">
        <v>29221</v>
      </c>
      <c r="B386" s="40">
        <v>17</v>
      </c>
    </row>
    <row r="387" spans="1:2" hidden="1" x14ac:dyDescent="0.35">
      <c r="A387" s="39">
        <v>29252</v>
      </c>
      <c r="B387" s="40">
        <v>17.2</v>
      </c>
    </row>
    <row r="388" spans="1:2" hidden="1" x14ac:dyDescent="0.35">
      <c r="A388" s="39">
        <v>29281</v>
      </c>
      <c r="B388" s="40">
        <v>17.399999999999999</v>
      </c>
    </row>
    <row r="389" spans="1:2" hidden="1" x14ac:dyDescent="0.35">
      <c r="A389" s="39">
        <v>29312</v>
      </c>
      <c r="B389" s="40">
        <v>19.8</v>
      </c>
    </row>
    <row r="390" spans="1:2" hidden="1" x14ac:dyDescent="0.35">
      <c r="A390" s="39">
        <v>29342</v>
      </c>
      <c r="B390" s="40">
        <v>21.8</v>
      </c>
    </row>
    <row r="391" spans="1:2" hidden="1" x14ac:dyDescent="0.35">
      <c r="A391" s="39">
        <v>29373</v>
      </c>
      <c r="B391" s="40">
        <v>23.4</v>
      </c>
    </row>
    <row r="392" spans="1:2" hidden="1" x14ac:dyDescent="0.35">
      <c r="A392" s="39">
        <v>29403</v>
      </c>
      <c r="B392" s="40">
        <v>22.9</v>
      </c>
    </row>
    <row r="393" spans="1:2" hidden="1" x14ac:dyDescent="0.35">
      <c r="A393" s="39">
        <v>29434</v>
      </c>
      <c r="B393" s="40">
        <v>21.7</v>
      </c>
    </row>
    <row r="394" spans="1:2" hidden="1" x14ac:dyDescent="0.35">
      <c r="A394" s="39">
        <v>29465</v>
      </c>
      <c r="B394" s="40">
        <v>21</v>
      </c>
    </row>
    <row r="395" spans="1:2" hidden="1" x14ac:dyDescent="0.35">
      <c r="A395" s="39">
        <v>29495</v>
      </c>
      <c r="B395" s="40">
        <v>19.8</v>
      </c>
    </row>
    <row r="396" spans="1:2" hidden="1" x14ac:dyDescent="0.35">
      <c r="A396" s="39">
        <v>29526</v>
      </c>
      <c r="B396" s="40">
        <v>17.2</v>
      </c>
    </row>
    <row r="397" spans="1:2" hidden="1" x14ac:dyDescent="0.35">
      <c r="A397" s="39">
        <v>29556</v>
      </c>
      <c r="B397" s="40">
        <v>17.8</v>
      </c>
    </row>
    <row r="398" spans="1:2" hidden="1" x14ac:dyDescent="0.35">
      <c r="A398" s="39">
        <v>29587</v>
      </c>
      <c r="B398" s="40">
        <v>16.3</v>
      </c>
    </row>
    <row r="399" spans="1:2" hidden="1" x14ac:dyDescent="0.35">
      <c r="A399" s="39">
        <v>29618</v>
      </c>
      <c r="B399" s="40">
        <v>16.899999999999999</v>
      </c>
    </row>
    <row r="400" spans="1:2" hidden="1" x14ac:dyDescent="0.35">
      <c r="A400" s="39">
        <v>29646</v>
      </c>
      <c r="B400" s="40">
        <v>16.899999999999999</v>
      </c>
    </row>
    <row r="401" spans="1:2" hidden="1" x14ac:dyDescent="0.35">
      <c r="A401" s="39">
        <v>29677</v>
      </c>
      <c r="B401" s="40">
        <v>17</v>
      </c>
    </row>
    <row r="402" spans="1:2" hidden="1" x14ac:dyDescent="0.35">
      <c r="A402" s="39">
        <v>29707</v>
      </c>
      <c r="B402" s="40">
        <v>16.600000000000001</v>
      </c>
    </row>
    <row r="403" spans="1:2" hidden="1" x14ac:dyDescent="0.35">
      <c r="A403" s="39">
        <v>29738</v>
      </c>
      <c r="B403" s="40">
        <v>16.3</v>
      </c>
    </row>
    <row r="404" spans="1:2" hidden="1" x14ac:dyDescent="0.35">
      <c r="A404" s="39">
        <v>29768</v>
      </c>
      <c r="B404" s="40">
        <v>16.100000000000001</v>
      </c>
    </row>
    <row r="405" spans="1:2" hidden="1" x14ac:dyDescent="0.35">
      <c r="A405" s="39">
        <v>29799</v>
      </c>
      <c r="B405" s="40">
        <v>16.3</v>
      </c>
    </row>
    <row r="406" spans="1:2" hidden="1" x14ac:dyDescent="0.35">
      <c r="A406" s="39">
        <v>29830</v>
      </c>
      <c r="B406" s="40">
        <v>16.600000000000001</v>
      </c>
    </row>
    <row r="407" spans="1:2" hidden="1" x14ac:dyDescent="0.35">
      <c r="A407" s="39">
        <v>29860</v>
      </c>
      <c r="B407" s="40">
        <v>17.899999999999999</v>
      </c>
    </row>
    <row r="408" spans="1:2" hidden="1" x14ac:dyDescent="0.35">
      <c r="A408" s="39">
        <v>29891</v>
      </c>
      <c r="B408" s="40">
        <v>18.899999999999999</v>
      </c>
    </row>
    <row r="409" spans="1:2" hidden="1" x14ac:dyDescent="0.35">
      <c r="A409" s="39">
        <v>29921</v>
      </c>
      <c r="B409" s="40">
        <v>20.7</v>
      </c>
    </row>
    <row r="410" spans="1:2" hidden="1" x14ac:dyDescent="0.35">
      <c r="A410" s="39">
        <v>29952</v>
      </c>
      <c r="B410" s="40">
        <v>20.100000000000001</v>
      </c>
    </row>
    <row r="411" spans="1:2" hidden="1" x14ac:dyDescent="0.35">
      <c r="A411" s="39">
        <v>29983</v>
      </c>
      <c r="B411" s="40">
        <v>18.8</v>
      </c>
    </row>
    <row r="412" spans="1:2" hidden="1" x14ac:dyDescent="0.35">
      <c r="A412" s="39">
        <v>30011</v>
      </c>
      <c r="B412" s="40">
        <v>19.100000000000001</v>
      </c>
    </row>
    <row r="413" spans="1:2" hidden="1" x14ac:dyDescent="0.35">
      <c r="A413" s="39">
        <v>30042</v>
      </c>
      <c r="B413" s="40">
        <v>19.600000000000001</v>
      </c>
    </row>
    <row r="414" spans="1:2" hidden="1" x14ac:dyDescent="0.35">
      <c r="A414" s="39">
        <v>30072</v>
      </c>
      <c r="B414" s="40">
        <v>18.8</v>
      </c>
    </row>
    <row r="415" spans="1:2" hidden="1" x14ac:dyDescent="0.35">
      <c r="A415" s="39">
        <v>30103</v>
      </c>
      <c r="B415" s="40">
        <v>20</v>
      </c>
    </row>
    <row r="416" spans="1:2" hidden="1" x14ac:dyDescent="0.35">
      <c r="A416" s="39">
        <v>30133</v>
      </c>
      <c r="B416" s="40">
        <v>19.7</v>
      </c>
    </row>
    <row r="417" spans="1:2" hidden="1" x14ac:dyDescent="0.35">
      <c r="A417" s="39">
        <v>30164</v>
      </c>
      <c r="B417" s="40">
        <v>20.399999999999999</v>
      </c>
    </row>
    <row r="418" spans="1:2" hidden="1" x14ac:dyDescent="0.35">
      <c r="A418" s="39">
        <v>30195</v>
      </c>
      <c r="B418" s="40">
        <v>22.2</v>
      </c>
    </row>
    <row r="419" spans="1:2" hidden="1" x14ac:dyDescent="0.35">
      <c r="A419" s="39">
        <v>30225</v>
      </c>
      <c r="B419" s="40">
        <v>21.3</v>
      </c>
    </row>
    <row r="420" spans="1:2" hidden="1" x14ac:dyDescent="0.35">
      <c r="A420" s="39">
        <v>30256</v>
      </c>
      <c r="B420" s="40">
        <v>20.7</v>
      </c>
    </row>
    <row r="421" spans="1:2" hidden="1" x14ac:dyDescent="0.35">
      <c r="A421" s="39">
        <v>30286</v>
      </c>
      <c r="B421" s="40">
        <v>20</v>
      </c>
    </row>
    <row r="422" spans="1:2" hidden="1" x14ac:dyDescent="0.35">
      <c r="A422" s="39">
        <v>30317</v>
      </c>
      <c r="B422" s="40">
        <v>18.8</v>
      </c>
    </row>
    <row r="423" spans="1:2" hidden="1" x14ac:dyDescent="0.35">
      <c r="A423" s="39">
        <v>30348</v>
      </c>
      <c r="B423" s="40">
        <v>18</v>
      </c>
    </row>
    <row r="424" spans="1:2" hidden="1" x14ac:dyDescent="0.35">
      <c r="A424" s="39">
        <v>30376</v>
      </c>
      <c r="B424" s="40">
        <v>17.399999999999999</v>
      </c>
    </row>
    <row r="425" spans="1:2" hidden="1" x14ac:dyDescent="0.35">
      <c r="A425" s="39">
        <v>30407</v>
      </c>
      <c r="B425" s="40">
        <v>17.600000000000001</v>
      </c>
    </row>
    <row r="426" spans="1:2" hidden="1" x14ac:dyDescent="0.35">
      <c r="A426" s="39">
        <v>30437</v>
      </c>
      <c r="B426" s="40">
        <v>17.399999999999999</v>
      </c>
    </row>
    <row r="427" spans="1:2" hidden="1" x14ac:dyDescent="0.35">
      <c r="A427" s="39">
        <v>30468</v>
      </c>
      <c r="B427" s="40">
        <v>16.399999999999999</v>
      </c>
    </row>
    <row r="428" spans="1:2" hidden="1" x14ac:dyDescent="0.35">
      <c r="A428" s="39">
        <v>30498</v>
      </c>
      <c r="B428" s="40">
        <v>16.2</v>
      </c>
    </row>
    <row r="429" spans="1:2" hidden="1" x14ac:dyDescent="0.35">
      <c r="A429" s="39">
        <v>30529</v>
      </c>
      <c r="B429" s="40">
        <v>15.8</v>
      </c>
    </row>
    <row r="430" spans="1:2" hidden="1" x14ac:dyDescent="0.35">
      <c r="A430" s="39">
        <v>30560</v>
      </c>
      <c r="B430" s="40">
        <v>15.2</v>
      </c>
    </row>
    <row r="431" spans="1:2" hidden="1" x14ac:dyDescent="0.35">
      <c r="A431" s="39">
        <v>30590</v>
      </c>
      <c r="B431" s="40">
        <v>14.1</v>
      </c>
    </row>
    <row r="432" spans="1:2" hidden="1" x14ac:dyDescent="0.35">
      <c r="A432" s="39">
        <v>30621</v>
      </c>
      <c r="B432" s="40">
        <v>14</v>
      </c>
    </row>
    <row r="433" spans="1:2" hidden="1" x14ac:dyDescent="0.35">
      <c r="A433" s="39">
        <v>30651</v>
      </c>
      <c r="B433" s="40">
        <v>14.3</v>
      </c>
    </row>
    <row r="434" spans="1:2" hidden="1" x14ac:dyDescent="0.35">
      <c r="A434" s="39">
        <v>30682</v>
      </c>
      <c r="B434" s="40">
        <v>13.6</v>
      </c>
    </row>
    <row r="435" spans="1:2" hidden="1" x14ac:dyDescent="0.35">
      <c r="A435" s="39">
        <v>30713</v>
      </c>
      <c r="B435" s="40">
        <v>14.1</v>
      </c>
    </row>
    <row r="436" spans="1:2" hidden="1" x14ac:dyDescent="0.35">
      <c r="A436" s="39">
        <v>30742</v>
      </c>
      <c r="B436" s="40">
        <v>14</v>
      </c>
    </row>
    <row r="437" spans="1:2" hidden="1" x14ac:dyDescent="0.35">
      <c r="A437" s="39">
        <v>30773</v>
      </c>
      <c r="B437" s="40">
        <v>12.9</v>
      </c>
    </row>
    <row r="438" spans="1:2" hidden="1" x14ac:dyDescent="0.35">
      <c r="A438" s="39">
        <v>30803</v>
      </c>
      <c r="B438" s="40">
        <v>14.1</v>
      </c>
    </row>
    <row r="439" spans="1:2" hidden="1" x14ac:dyDescent="0.35">
      <c r="A439" s="39">
        <v>30834</v>
      </c>
      <c r="B439" s="40">
        <v>14.3</v>
      </c>
    </row>
    <row r="440" spans="1:2" hidden="1" x14ac:dyDescent="0.35">
      <c r="A440" s="39">
        <v>30864</v>
      </c>
      <c r="B440" s="40">
        <v>13.7</v>
      </c>
    </row>
    <row r="441" spans="1:2" hidden="1" x14ac:dyDescent="0.35">
      <c r="A441" s="39">
        <v>30895</v>
      </c>
      <c r="B441" s="40">
        <v>14.1</v>
      </c>
    </row>
    <row r="442" spans="1:2" hidden="1" x14ac:dyDescent="0.35">
      <c r="A442" s="39">
        <v>30926</v>
      </c>
      <c r="B442" s="40">
        <v>13.5</v>
      </c>
    </row>
    <row r="443" spans="1:2" hidden="1" x14ac:dyDescent="0.35">
      <c r="A443" s="39">
        <v>30956</v>
      </c>
      <c r="B443" s="40">
        <v>14</v>
      </c>
    </row>
    <row r="444" spans="1:2" hidden="1" x14ac:dyDescent="0.35">
      <c r="A444" s="39">
        <v>30987</v>
      </c>
      <c r="B444" s="40">
        <v>12.9</v>
      </c>
    </row>
    <row r="445" spans="1:2" hidden="1" x14ac:dyDescent="0.35">
      <c r="A445" s="39">
        <v>31017</v>
      </c>
      <c r="B445" s="40">
        <v>13</v>
      </c>
    </row>
    <row r="446" spans="1:2" hidden="1" x14ac:dyDescent="0.35">
      <c r="A446" s="39">
        <v>31048</v>
      </c>
      <c r="B446" s="40">
        <v>14</v>
      </c>
    </row>
    <row r="447" spans="1:2" hidden="1" x14ac:dyDescent="0.35">
      <c r="A447" s="39">
        <v>31079</v>
      </c>
      <c r="B447" s="40">
        <v>14.3</v>
      </c>
    </row>
    <row r="448" spans="1:2" hidden="1" x14ac:dyDescent="0.35">
      <c r="A448" s="39">
        <v>31107</v>
      </c>
      <c r="B448" s="40">
        <v>13.5</v>
      </c>
    </row>
    <row r="449" spans="1:2" hidden="1" x14ac:dyDescent="0.35">
      <c r="A449" s="39">
        <v>31138</v>
      </c>
      <c r="B449" s="40">
        <v>14.8</v>
      </c>
    </row>
    <row r="450" spans="1:2" hidden="1" x14ac:dyDescent="0.35">
      <c r="A450" s="39">
        <v>31168</v>
      </c>
      <c r="B450" s="40">
        <v>12.9</v>
      </c>
    </row>
    <row r="451" spans="1:2" hidden="1" x14ac:dyDescent="0.35">
      <c r="A451" s="39">
        <v>31199</v>
      </c>
      <c r="B451" s="40">
        <v>13.6</v>
      </c>
    </row>
    <row r="452" spans="1:2" hidden="1" x14ac:dyDescent="0.35">
      <c r="A452" s="39">
        <v>31229</v>
      </c>
      <c r="B452" s="40">
        <v>13.4</v>
      </c>
    </row>
    <row r="453" spans="1:2" hidden="1" x14ac:dyDescent="0.35">
      <c r="A453" s="39">
        <v>31260</v>
      </c>
      <c r="B453" s="40">
        <v>14.1</v>
      </c>
    </row>
    <row r="454" spans="1:2" hidden="1" x14ac:dyDescent="0.35">
      <c r="A454" s="39">
        <v>31291</v>
      </c>
      <c r="B454" s="40">
        <v>14.6</v>
      </c>
    </row>
    <row r="455" spans="1:2" hidden="1" x14ac:dyDescent="0.35">
      <c r="A455" s="39">
        <v>31321</v>
      </c>
      <c r="B455" s="40">
        <v>14</v>
      </c>
    </row>
    <row r="456" spans="1:2" hidden="1" x14ac:dyDescent="0.35">
      <c r="A456" s="39">
        <v>31352</v>
      </c>
      <c r="B456" s="40">
        <v>14.2</v>
      </c>
    </row>
    <row r="457" spans="1:2" hidden="1" x14ac:dyDescent="0.35">
      <c r="A457" s="39">
        <v>31382</v>
      </c>
      <c r="B457" s="40">
        <v>13.8</v>
      </c>
    </row>
    <row r="458" spans="1:2" hidden="1" x14ac:dyDescent="0.35">
      <c r="A458" s="39">
        <v>31413</v>
      </c>
      <c r="B458" s="40">
        <v>14.2</v>
      </c>
    </row>
    <row r="459" spans="1:2" hidden="1" x14ac:dyDescent="0.35">
      <c r="A459" s="39">
        <v>31444</v>
      </c>
      <c r="B459" s="40">
        <v>13.5</v>
      </c>
    </row>
    <row r="460" spans="1:2" hidden="1" x14ac:dyDescent="0.35">
      <c r="A460" s="39">
        <v>31472</v>
      </c>
      <c r="B460" s="40">
        <v>13.4</v>
      </c>
    </row>
    <row r="461" spans="1:2" hidden="1" x14ac:dyDescent="0.35">
      <c r="A461" s="39">
        <v>31503</v>
      </c>
      <c r="B461" s="40">
        <v>12.9</v>
      </c>
    </row>
    <row r="462" spans="1:2" hidden="1" x14ac:dyDescent="0.35">
      <c r="A462" s="39">
        <v>31533</v>
      </c>
      <c r="B462" s="40">
        <v>13.5</v>
      </c>
    </row>
    <row r="463" spans="1:2" hidden="1" x14ac:dyDescent="0.35">
      <c r="A463" s="39">
        <v>31564</v>
      </c>
      <c r="B463" s="40">
        <v>12.7</v>
      </c>
    </row>
    <row r="464" spans="1:2" hidden="1" x14ac:dyDescent="0.35">
      <c r="A464" s="39">
        <v>31594</v>
      </c>
      <c r="B464" s="40">
        <v>13</v>
      </c>
    </row>
    <row r="465" spans="1:2" hidden="1" x14ac:dyDescent="0.35">
      <c r="A465" s="39">
        <v>31625</v>
      </c>
      <c r="B465" s="40">
        <v>12.9</v>
      </c>
    </row>
    <row r="466" spans="1:2" hidden="1" x14ac:dyDescent="0.35">
      <c r="A466" s="39">
        <v>31656</v>
      </c>
      <c r="B466" s="40">
        <v>12.8</v>
      </c>
    </row>
    <row r="467" spans="1:2" hidden="1" x14ac:dyDescent="0.35">
      <c r="A467" s="39">
        <v>31686</v>
      </c>
      <c r="B467" s="40">
        <v>13.2</v>
      </c>
    </row>
    <row r="468" spans="1:2" hidden="1" x14ac:dyDescent="0.35">
      <c r="A468" s="39">
        <v>31717</v>
      </c>
      <c r="B468" s="40">
        <v>12.9</v>
      </c>
    </row>
    <row r="469" spans="1:2" hidden="1" x14ac:dyDescent="0.35">
      <c r="A469" s="39">
        <v>31747</v>
      </c>
      <c r="B469" s="40">
        <v>13.4</v>
      </c>
    </row>
    <row r="470" spans="1:2" hidden="1" x14ac:dyDescent="0.35">
      <c r="A470" s="39">
        <v>31778</v>
      </c>
      <c r="B470" s="40">
        <v>13.5</v>
      </c>
    </row>
    <row r="471" spans="1:2" hidden="1" x14ac:dyDescent="0.35">
      <c r="A471" s="39">
        <v>31809</v>
      </c>
      <c r="B471" s="40">
        <v>12.6</v>
      </c>
    </row>
    <row r="472" spans="1:2" hidden="1" x14ac:dyDescent="0.35">
      <c r="A472" s="39">
        <v>31837</v>
      </c>
      <c r="B472" s="40">
        <v>12.5</v>
      </c>
    </row>
    <row r="473" spans="1:2" hidden="1" x14ac:dyDescent="0.35">
      <c r="A473" s="39">
        <v>31868</v>
      </c>
      <c r="B473" s="40">
        <v>12.8</v>
      </c>
    </row>
    <row r="474" spans="1:2" hidden="1" x14ac:dyDescent="0.35">
      <c r="A474" s="39">
        <v>31898</v>
      </c>
      <c r="B474" s="40">
        <v>12.4</v>
      </c>
    </row>
    <row r="475" spans="1:2" hidden="1" x14ac:dyDescent="0.35">
      <c r="A475" s="39">
        <v>31929</v>
      </c>
      <c r="B475" s="40">
        <v>12.4</v>
      </c>
    </row>
    <row r="476" spans="1:2" hidden="1" x14ac:dyDescent="0.35">
      <c r="A476" s="39">
        <v>31959</v>
      </c>
      <c r="B476" s="40">
        <v>12.7</v>
      </c>
    </row>
    <row r="477" spans="1:2" hidden="1" x14ac:dyDescent="0.35">
      <c r="A477" s="39">
        <v>31990</v>
      </c>
      <c r="B477" s="40">
        <v>12.1</v>
      </c>
    </row>
    <row r="478" spans="1:2" hidden="1" x14ac:dyDescent="0.35">
      <c r="A478" s="39">
        <v>32021</v>
      </c>
      <c r="B478" s="40">
        <v>12</v>
      </c>
    </row>
    <row r="479" spans="1:2" hidden="1" x14ac:dyDescent="0.35">
      <c r="A479" s="39">
        <v>32051</v>
      </c>
      <c r="B479" s="40">
        <v>13.6</v>
      </c>
    </row>
    <row r="480" spans="1:2" hidden="1" x14ac:dyDescent="0.35">
      <c r="A480" s="39">
        <v>32082</v>
      </c>
      <c r="B480" s="40">
        <v>12.5</v>
      </c>
    </row>
    <row r="481" spans="1:2" hidden="1" x14ac:dyDescent="0.35">
      <c r="A481" s="39">
        <v>32112</v>
      </c>
      <c r="B481" s="40">
        <v>12.3</v>
      </c>
    </row>
    <row r="482" spans="1:2" hidden="1" x14ac:dyDescent="0.35">
      <c r="A482" s="39">
        <v>32143</v>
      </c>
      <c r="B482" s="40">
        <v>12.4</v>
      </c>
    </row>
    <row r="483" spans="1:2" hidden="1" x14ac:dyDescent="0.35">
      <c r="A483" s="39">
        <v>32174</v>
      </c>
      <c r="B483" s="40">
        <v>12.6</v>
      </c>
    </row>
    <row r="484" spans="1:2" hidden="1" x14ac:dyDescent="0.35">
      <c r="A484" s="39">
        <v>32203</v>
      </c>
      <c r="B484" s="40">
        <v>12.6</v>
      </c>
    </row>
    <row r="485" spans="1:2" hidden="1" x14ac:dyDescent="0.35">
      <c r="A485" s="39">
        <v>32234</v>
      </c>
      <c r="B485" s="40">
        <v>12.4</v>
      </c>
    </row>
    <row r="486" spans="1:2" hidden="1" x14ac:dyDescent="0.35">
      <c r="A486" s="39">
        <v>32264</v>
      </c>
      <c r="B486" s="40">
        <v>12</v>
      </c>
    </row>
    <row r="487" spans="1:2" hidden="1" x14ac:dyDescent="0.35">
      <c r="A487" s="39">
        <v>32295</v>
      </c>
      <c r="B487" s="40">
        <v>13.2</v>
      </c>
    </row>
    <row r="488" spans="1:2" hidden="1" x14ac:dyDescent="0.35">
      <c r="A488" s="39">
        <v>32325</v>
      </c>
      <c r="B488" s="40">
        <v>13</v>
      </c>
    </row>
    <row r="489" spans="1:2" hidden="1" x14ac:dyDescent="0.35">
      <c r="A489" s="39">
        <v>32356</v>
      </c>
      <c r="B489" s="40">
        <v>13.2</v>
      </c>
    </row>
    <row r="490" spans="1:2" hidden="1" x14ac:dyDescent="0.35">
      <c r="A490" s="39">
        <v>32387</v>
      </c>
      <c r="B490" s="40">
        <v>12.8</v>
      </c>
    </row>
    <row r="491" spans="1:2" hidden="1" x14ac:dyDescent="0.35">
      <c r="A491" s="39">
        <v>32417</v>
      </c>
      <c r="B491" s="40">
        <v>13.5</v>
      </c>
    </row>
    <row r="492" spans="1:2" hidden="1" x14ac:dyDescent="0.35">
      <c r="A492" s="39">
        <v>32448</v>
      </c>
      <c r="B492" s="40">
        <v>12.4</v>
      </c>
    </row>
    <row r="493" spans="1:2" hidden="1" x14ac:dyDescent="0.35">
      <c r="A493" s="39">
        <v>32478</v>
      </c>
      <c r="B493" s="40">
        <v>12.4</v>
      </c>
    </row>
    <row r="494" spans="1:2" hidden="1" x14ac:dyDescent="0.35">
      <c r="A494" s="39">
        <v>32509</v>
      </c>
      <c r="B494" s="40">
        <v>12.4</v>
      </c>
    </row>
    <row r="495" spans="1:2" hidden="1" x14ac:dyDescent="0.35">
      <c r="A495" s="39">
        <v>32540</v>
      </c>
      <c r="B495" s="40">
        <v>12.1</v>
      </c>
    </row>
    <row r="496" spans="1:2" hidden="1" x14ac:dyDescent="0.35">
      <c r="A496" s="39">
        <v>32568</v>
      </c>
      <c r="B496" s="40">
        <v>12.7</v>
      </c>
    </row>
    <row r="497" spans="1:2" hidden="1" x14ac:dyDescent="0.35">
      <c r="A497" s="39">
        <v>32599</v>
      </c>
      <c r="B497" s="40">
        <v>12.5</v>
      </c>
    </row>
    <row r="498" spans="1:2" hidden="1" x14ac:dyDescent="0.35">
      <c r="A498" s="39">
        <v>32629</v>
      </c>
      <c r="B498" s="40">
        <v>12.6</v>
      </c>
    </row>
    <row r="499" spans="1:2" hidden="1" x14ac:dyDescent="0.35">
      <c r="A499" s="39">
        <v>32660</v>
      </c>
      <c r="B499" s="40">
        <v>12.3</v>
      </c>
    </row>
    <row r="500" spans="1:2" hidden="1" x14ac:dyDescent="0.35">
      <c r="A500" s="39">
        <v>32690</v>
      </c>
      <c r="B500" s="40">
        <v>13</v>
      </c>
    </row>
    <row r="501" spans="1:2" hidden="1" x14ac:dyDescent="0.35">
      <c r="A501" s="39">
        <v>32721</v>
      </c>
      <c r="B501" s="40">
        <v>13.7</v>
      </c>
    </row>
    <row r="502" spans="1:2" hidden="1" x14ac:dyDescent="0.35">
      <c r="A502" s="39">
        <v>32752</v>
      </c>
      <c r="B502" s="40">
        <v>12.9</v>
      </c>
    </row>
    <row r="503" spans="1:2" hidden="1" x14ac:dyDescent="0.35">
      <c r="A503" s="39">
        <v>32782</v>
      </c>
      <c r="B503" s="40">
        <v>12.1</v>
      </c>
    </row>
    <row r="504" spans="1:2" hidden="1" x14ac:dyDescent="0.35">
      <c r="A504" s="39">
        <v>32813</v>
      </c>
      <c r="B504" s="40">
        <v>14.4</v>
      </c>
    </row>
    <row r="505" spans="1:2" hidden="1" x14ac:dyDescent="0.35">
      <c r="A505" s="39">
        <v>32843</v>
      </c>
      <c r="B505" s="40">
        <v>14.4</v>
      </c>
    </row>
    <row r="506" spans="1:2" hidden="1" x14ac:dyDescent="0.35">
      <c r="A506" s="39">
        <v>32874</v>
      </c>
      <c r="B506" s="40">
        <v>15.2</v>
      </c>
    </row>
    <row r="507" spans="1:2" hidden="1" x14ac:dyDescent="0.35">
      <c r="A507" s="39">
        <v>32905</v>
      </c>
      <c r="B507" s="40">
        <v>13.8</v>
      </c>
    </row>
    <row r="508" spans="1:2" hidden="1" x14ac:dyDescent="0.35">
      <c r="A508" s="39">
        <v>32933</v>
      </c>
      <c r="B508" s="40">
        <v>13.8</v>
      </c>
    </row>
    <row r="509" spans="1:2" hidden="1" x14ac:dyDescent="0.35">
      <c r="A509" s="39">
        <v>32964</v>
      </c>
      <c r="B509" s="40">
        <v>14.1</v>
      </c>
    </row>
    <row r="510" spans="1:2" hidden="1" x14ac:dyDescent="0.35">
      <c r="A510" s="39">
        <v>32994</v>
      </c>
      <c r="B510" s="40">
        <v>14.5</v>
      </c>
    </row>
    <row r="511" spans="1:2" hidden="1" x14ac:dyDescent="0.35">
      <c r="A511" s="39">
        <v>33025</v>
      </c>
      <c r="B511" s="40">
        <v>14</v>
      </c>
    </row>
    <row r="512" spans="1:2" hidden="1" x14ac:dyDescent="0.35">
      <c r="A512" s="39">
        <v>33055</v>
      </c>
      <c r="B512" s="40">
        <v>14.7</v>
      </c>
    </row>
    <row r="513" spans="1:2" hidden="1" x14ac:dyDescent="0.35">
      <c r="A513" s="39">
        <v>33086</v>
      </c>
      <c r="B513" s="40">
        <v>14.1</v>
      </c>
    </row>
    <row r="514" spans="1:2" hidden="1" x14ac:dyDescent="0.35">
      <c r="A514" s="39">
        <v>33117</v>
      </c>
      <c r="B514" s="40">
        <v>15.6</v>
      </c>
    </row>
    <row r="515" spans="1:2" hidden="1" x14ac:dyDescent="0.35">
      <c r="A515" s="39">
        <v>33147</v>
      </c>
      <c r="B515" s="40">
        <v>14.9</v>
      </c>
    </row>
    <row r="516" spans="1:2" hidden="1" x14ac:dyDescent="0.35">
      <c r="A516" s="39">
        <v>33178</v>
      </c>
      <c r="B516" s="40">
        <v>15.5</v>
      </c>
    </row>
    <row r="517" spans="1:2" hidden="1" x14ac:dyDescent="0.35">
      <c r="A517" s="39">
        <v>33208</v>
      </c>
      <c r="B517" s="40">
        <v>15</v>
      </c>
    </row>
    <row r="518" spans="1:2" hidden="1" x14ac:dyDescent="0.35">
      <c r="A518" s="39">
        <v>33239</v>
      </c>
      <c r="B518" s="40">
        <v>14.8</v>
      </c>
    </row>
    <row r="519" spans="1:2" hidden="1" x14ac:dyDescent="0.35">
      <c r="A519" s="39">
        <v>33270</v>
      </c>
      <c r="B519" s="40">
        <v>17.5</v>
      </c>
    </row>
    <row r="520" spans="1:2" hidden="1" x14ac:dyDescent="0.35">
      <c r="A520" s="39">
        <v>33298</v>
      </c>
      <c r="B520" s="40">
        <v>16.100000000000001</v>
      </c>
    </row>
    <row r="521" spans="1:2" hidden="1" x14ac:dyDescent="0.35">
      <c r="A521" s="39">
        <v>33329</v>
      </c>
      <c r="B521" s="40">
        <v>16</v>
      </c>
    </row>
    <row r="522" spans="1:2" hidden="1" x14ac:dyDescent="0.35">
      <c r="A522" s="39">
        <v>33359</v>
      </c>
      <c r="B522" s="40">
        <v>15.5</v>
      </c>
    </row>
    <row r="523" spans="1:2" hidden="1" x14ac:dyDescent="0.35">
      <c r="A523" s="39">
        <v>33390</v>
      </c>
      <c r="B523" s="40">
        <v>15.2</v>
      </c>
    </row>
    <row r="524" spans="1:2" hidden="1" x14ac:dyDescent="0.35">
      <c r="A524" s="39">
        <v>33420</v>
      </c>
      <c r="B524" s="40">
        <v>14.1</v>
      </c>
    </row>
    <row r="525" spans="1:2" hidden="1" x14ac:dyDescent="0.35">
      <c r="A525" s="39">
        <v>33451</v>
      </c>
      <c r="B525" s="40">
        <v>14.8</v>
      </c>
    </row>
    <row r="526" spans="1:2" hidden="1" x14ac:dyDescent="0.35">
      <c r="A526" s="39">
        <v>33482</v>
      </c>
      <c r="B526" s="40">
        <v>13.3</v>
      </c>
    </row>
    <row r="527" spans="1:2" hidden="1" x14ac:dyDescent="0.35">
      <c r="A527" s="39">
        <v>33512</v>
      </c>
      <c r="B527" s="40">
        <v>13.9</v>
      </c>
    </row>
    <row r="528" spans="1:2" hidden="1" x14ac:dyDescent="0.35">
      <c r="A528" s="39">
        <v>33543</v>
      </c>
      <c r="B528" s="40">
        <v>13.6</v>
      </c>
    </row>
    <row r="529" spans="1:2" hidden="1" x14ac:dyDescent="0.35">
      <c r="A529" s="39">
        <v>33573</v>
      </c>
      <c r="B529" s="40">
        <v>13.7</v>
      </c>
    </row>
    <row r="530" spans="1:2" hidden="1" x14ac:dyDescent="0.35">
      <c r="A530" s="39">
        <v>33604</v>
      </c>
      <c r="B530" s="40">
        <v>13.1</v>
      </c>
    </row>
    <row r="531" spans="1:2" hidden="1" x14ac:dyDescent="0.35">
      <c r="A531" s="39">
        <v>33635</v>
      </c>
      <c r="B531" s="40">
        <v>13.6</v>
      </c>
    </row>
    <row r="532" spans="1:2" hidden="1" x14ac:dyDescent="0.35">
      <c r="A532" s="39">
        <v>33664</v>
      </c>
      <c r="B532" s="40">
        <v>13.4</v>
      </c>
    </row>
    <row r="533" spans="1:2" hidden="1" x14ac:dyDescent="0.35">
      <c r="A533" s="39">
        <v>33695</v>
      </c>
      <c r="B533" s="40">
        <v>13.6</v>
      </c>
    </row>
    <row r="534" spans="1:2" hidden="1" x14ac:dyDescent="0.35">
      <c r="A534" s="39">
        <v>33725</v>
      </c>
      <c r="B534" s="40">
        <v>12.8</v>
      </c>
    </row>
    <row r="535" spans="1:2" hidden="1" x14ac:dyDescent="0.35">
      <c r="A535" s="39">
        <v>33756</v>
      </c>
      <c r="B535" s="40">
        <v>13.1</v>
      </c>
    </row>
    <row r="536" spans="1:2" hidden="1" x14ac:dyDescent="0.35">
      <c r="A536" s="39">
        <v>33786</v>
      </c>
      <c r="B536" s="40">
        <v>12.8</v>
      </c>
    </row>
    <row r="537" spans="1:2" hidden="1" x14ac:dyDescent="0.35">
      <c r="A537" s="39">
        <v>33817</v>
      </c>
      <c r="B537" s="40">
        <v>12.5</v>
      </c>
    </row>
    <row r="538" spans="1:2" hidden="1" x14ac:dyDescent="0.35">
      <c r="A538" s="39">
        <v>33848</v>
      </c>
      <c r="B538" s="40">
        <v>14.5</v>
      </c>
    </row>
    <row r="539" spans="1:2" hidden="1" x14ac:dyDescent="0.35">
      <c r="A539" s="39">
        <v>33878</v>
      </c>
      <c r="B539" s="40">
        <v>13.4</v>
      </c>
    </row>
    <row r="540" spans="1:2" hidden="1" x14ac:dyDescent="0.35">
      <c r="A540" s="39">
        <v>33909</v>
      </c>
      <c r="B540" s="40">
        <v>12.6</v>
      </c>
    </row>
    <row r="541" spans="1:2" hidden="1" x14ac:dyDescent="0.35">
      <c r="A541" s="39">
        <v>33939</v>
      </c>
      <c r="B541" s="40">
        <v>12.4</v>
      </c>
    </row>
    <row r="542" spans="1:2" hidden="1" x14ac:dyDescent="0.35">
      <c r="A542" s="39">
        <v>33970</v>
      </c>
      <c r="B542" s="40">
        <v>11</v>
      </c>
    </row>
    <row r="543" spans="1:2" hidden="1" x14ac:dyDescent="0.35">
      <c r="A543" s="39">
        <v>34001</v>
      </c>
      <c r="B543" s="40">
        <v>11.6</v>
      </c>
    </row>
    <row r="544" spans="1:2" hidden="1" x14ac:dyDescent="0.35">
      <c r="A544" s="39">
        <v>34029</v>
      </c>
      <c r="B544" s="40">
        <v>12.4</v>
      </c>
    </row>
    <row r="545" spans="1:2" hidden="1" x14ac:dyDescent="0.35">
      <c r="A545" s="39">
        <v>34060</v>
      </c>
      <c r="B545" s="40">
        <v>12</v>
      </c>
    </row>
    <row r="546" spans="1:2" hidden="1" x14ac:dyDescent="0.35">
      <c r="A546" s="39">
        <v>34090</v>
      </c>
      <c r="B546" s="40">
        <v>13.3</v>
      </c>
    </row>
    <row r="547" spans="1:2" hidden="1" x14ac:dyDescent="0.35">
      <c r="A547" s="39">
        <v>34121</v>
      </c>
      <c r="B547" s="40">
        <v>12.5</v>
      </c>
    </row>
    <row r="548" spans="1:2" hidden="1" x14ac:dyDescent="0.35">
      <c r="A548" s="39">
        <v>34151</v>
      </c>
      <c r="B548" s="40">
        <v>12.7</v>
      </c>
    </row>
    <row r="549" spans="1:2" hidden="1" x14ac:dyDescent="0.35">
      <c r="A549" s="39">
        <v>34182</v>
      </c>
      <c r="B549" s="40">
        <v>13.6</v>
      </c>
    </row>
    <row r="550" spans="1:2" hidden="1" x14ac:dyDescent="0.35">
      <c r="A550" s="39">
        <v>34213</v>
      </c>
      <c r="B550" s="40">
        <v>13.9</v>
      </c>
    </row>
    <row r="551" spans="1:2" hidden="1" x14ac:dyDescent="0.35">
      <c r="A551" s="39">
        <v>34243</v>
      </c>
      <c r="B551" s="40">
        <v>14.6</v>
      </c>
    </row>
    <row r="552" spans="1:2" hidden="1" x14ac:dyDescent="0.35">
      <c r="A552" s="39">
        <v>34274</v>
      </c>
      <c r="B552" s="40">
        <v>11.6</v>
      </c>
    </row>
    <row r="553" spans="1:2" hidden="1" x14ac:dyDescent="0.35">
      <c r="A553" s="39">
        <v>34304</v>
      </c>
      <c r="B553" s="40">
        <v>12.6</v>
      </c>
    </row>
    <row r="554" spans="1:2" hidden="1" x14ac:dyDescent="0.35">
      <c r="A554" s="39">
        <v>34335</v>
      </c>
      <c r="B554" s="40">
        <v>12.7</v>
      </c>
    </row>
    <row r="555" spans="1:2" hidden="1" x14ac:dyDescent="0.35">
      <c r="A555" s="39">
        <v>34366</v>
      </c>
      <c r="B555" s="40">
        <v>12.6</v>
      </c>
    </row>
    <row r="556" spans="1:2" hidden="1" x14ac:dyDescent="0.35">
      <c r="A556" s="39">
        <v>34394</v>
      </c>
      <c r="B556" s="40">
        <v>11.7</v>
      </c>
    </row>
    <row r="557" spans="1:2" hidden="1" x14ac:dyDescent="0.35">
      <c r="A557" s="39">
        <v>34425</v>
      </c>
      <c r="B557" s="40">
        <v>10.9</v>
      </c>
    </row>
    <row r="558" spans="1:2" hidden="1" x14ac:dyDescent="0.35">
      <c r="A558" s="39">
        <v>34455</v>
      </c>
      <c r="B558" s="40">
        <v>10.5</v>
      </c>
    </row>
    <row r="559" spans="1:2" hidden="1" x14ac:dyDescent="0.35">
      <c r="A559" s="39">
        <v>34486</v>
      </c>
      <c r="B559" s="40">
        <v>11.8</v>
      </c>
    </row>
    <row r="560" spans="1:2" hidden="1" x14ac:dyDescent="0.35">
      <c r="A560" s="39">
        <v>34516</v>
      </c>
      <c r="B560" s="40">
        <v>12.5</v>
      </c>
    </row>
    <row r="561" spans="1:2" hidden="1" x14ac:dyDescent="0.35">
      <c r="A561" s="39">
        <v>34547</v>
      </c>
      <c r="B561" s="40">
        <v>13.3</v>
      </c>
    </row>
    <row r="562" spans="1:2" hidden="1" x14ac:dyDescent="0.35">
      <c r="A562" s="39">
        <v>34578</v>
      </c>
      <c r="B562" s="40">
        <v>11.4</v>
      </c>
    </row>
    <row r="563" spans="1:2" hidden="1" x14ac:dyDescent="0.35">
      <c r="A563" s="39">
        <v>34608</v>
      </c>
      <c r="B563" s="40">
        <v>11.8</v>
      </c>
    </row>
    <row r="564" spans="1:2" hidden="1" x14ac:dyDescent="0.35">
      <c r="A564" s="39">
        <v>34639</v>
      </c>
      <c r="B564" s="40">
        <v>12.2</v>
      </c>
    </row>
    <row r="565" spans="1:2" hidden="1" x14ac:dyDescent="0.35">
      <c r="A565" s="39">
        <v>34669</v>
      </c>
      <c r="B565" s="40">
        <v>13.4</v>
      </c>
    </row>
    <row r="566" spans="1:2" hidden="1" x14ac:dyDescent="0.35">
      <c r="A566" s="39">
        <v>34700</v>
      </c>
      <c r="B566" s="40">
        <v>13.6</v>
      </c>
    </row>
    <row r="567" spans="1:2" hidden="1" x14ac:dyDescent="0.35">
      <c r="A567" s="39">
        <v>34731</v>
      </c>
      <c r="B567" s="40">
        <v>14.3</v>
      </c>
    </row>
    <row r="568" spans="1:2" hidden="1" x14ac:dyDescent="0.35">
      <c r="A568" s="39">
        <v>34759</v>
      </c>
      <c r="B568" s="40">
        <v>14.2</v>
      </c>
    </row>
    <row r="569" spans="1:2" hidden="1" x14ac:dyDescent="0.35">
      <c r="A569" s="39">
        <v>34790</v>
      </c>
      <c r="B569" s="40">
        <v>13.8</v>
      </c>
    </row>
    <row r="570" spans="1:2" hidden="1" x14ac:dyDescent="0.35">
      <c r="A570" s="39">
        <v>34820</v>
      </c>
      <c r="B570" s="40">
        <v>13.3</v>
      </c>
    </row>
    <row r="571" spans="1:2" hidden="1" x14ac:dyDescent="0.35">
      <c r="A571" s="39">
        <v>34851</v>
      </c>
      <c r="B571" s="40">
        <v>14.4</v>
      </c>
    </row>
    <row r="572" spans="1:2" hidden="1" x14ac:dyDescent="0.35">
      <c r="A572" s="39">
        <v>34881</v>
      </c>
      <c r="B572" s="40">
        <v>14.8</v>
      </c>
    </row>
    <row r="573" spans="1:2" hidden="1" x14ac:dyDescent="0.35">
      <c r="A573" s="39">
        <v>34912</v>
      </c>
      <c r="B573" s="40">
        <v>14.5</v>
      </c>
    </row>
    <row r="574" spans="1:2" hidden="1" x14ac:dyDescent="0.35">
      <c r="A574" s="39">
        <v>34943</v>
      </c>
      <c r="B574" s="40">
        <v>12.2</v>
      </c>
    </row>
    <row r="575" spans="1:2" hidden="1" x14ac:dyDescent="0.35">
      <c r="A575" s="39">
        <v>34973</v>
      </c>
      <c r="B575" s="40">
        <v>14.1</v>
      </c>
    </row>
    <row r="576" spans="1:2" hidden="1" x14ac:dyDescent="0.35">
      <c r="A576" s="39">
        <v>35004</v>
      </c>
      <c r="B576" s="40">
        <v>14.1</v>
      </c>
    </row>
    <row r="577" spans="1:2" hidden="1" x14ac:dyDescent="0.35">
      <c r="A577" s="39">
        <v>35034</v>
      </c>
      <c r="B577" s="40">
        <v>13.6</v>
      </c>
    </row>
    <row r="578" spans="1:2" hidden="1" x14ac:dyDescent="0.35">
      <c r="A578" s="39">
        <v>35065</v>
      </c>
      <c r="B578" s="40">
        <v>14.9</v>
      </c>
    </row>
    <row r="579" spans="1:2" hidden="1" x14ac:dyDescent="0.35">
      <c r="A579" s="39">
        <v>35096</v>
      </c>
      <c r="B579" s="40">
        <v>14.4</v>
      </c>
    </row>
    <row r="580" spans="1:2" hidden="1" x14ac:dyDescent="0.35">
      <c r="A580" s="39">
        <v>35125</v>
      </c>
      <c r="B580" s="40">
        <v>13.9</v>
      </c>
    </row>
    <row r="581" spans="1:2" hidden="1" x14ac:dyDescent="0.35">
      <c r="A581" s="39">
        <v>35156</v>
      </c>
      <c r="B581" s="40">
        <v>14.6</v>
      </c>
    </row>
    <row r="582" spans="1:2" hidden="1" x14ac:dyDescent="0.35">
      <c r="A582" s="39">
        <v>35186</v>
      </c>
      <c r="B582" s="40">
        <v>15.1</v>
      </c>
    </row>
    <row r="583" spans="1:2" hidden="1" x14ac:dyDescent="0.35">
      <c r="A583" s="39">
        <v>35217</v>
      </c>
      <c r="B583" s="40">
        <v>14.2</v>
      </c>
    </row>
    <row r="584" spans="1:2" hidden="1" x14ac:dyDescent="0.35">
      <c r="A584" s="39">
        <v>35247</v>
      </c>
      <c r="B584" s="40">
        <v>13.4</v>
      </c>
    </row>
    <row r="585" spans="1:2" hidden="1" x14ac:dyDescent="0.35">
      <c r="A585" s="39">
        <v>35278</v>
      </c>
      <c r="B585" s="40">
        <v>13.2</v>
      </c>
    </row>
    <row r="586" spans="1:2" hidden="1" x14ac:dyDescent="0.35">
      <c r="A586" s="39">
        <v>35309</v>
      </c>
      <c r="B586" s="40">
        <v>13.9</v>
      </c>
    </row>
    <row r="587" spans="1:2" hidden="1" x14ac:dyDescent="0.35">
      <c r="A587" s="39">
        <v>35339</v>
      </c>
      <c r="B587" s="40">
        <v>13.6</v>
      </c>
    </row>
    <row r="588" spans="1:2" hidden="1" x14ac:dyDescent="0.35">
      <c r="A588" s="39">
        <v>35370</v>
      </c>
      <c r="B588" s="40">
        <v>13.7</v>
      </c>
    </row>
    <row r="589" spans="1:2" hidden="1" x14ac:dyDescent="0.35">
      <c r="A589" s="39">
        <v>35400</v>
      </c>
      <c r="B589" s="40">
        <v>13.2</v>
      </c>
    </row>
    <row r="590" spans="1:2" hidden="1" x14ac:dyDescent="0.35">
      <c r="A590" s="39">
        <v>35431</v>
      </c>
      <c r="B590" s="40">
        <v>13.3</v>
      </c>
    </row>
    <row r="591" spans="1:2" hidden="1" x14ac:dyDescent="0.35">
      <c r="A591" s="39">
        <v>35462</v>
      </c>
      <c r="B591" s="40">
        <v>13.5</v>
      </c>
    </row>
    <row r="592" spans="1:2" hidden="1" x14ac:dyDescent="0.35">
      <c r="A592" s="39">
        <v>35490</v>
      </c>
      <c r="B592" s="40">
        <v>14.3</v>
      </c>
    </row>
    <row r="593" spans="1:2" hidden="1" x14ac:dyDescent="0.35">
      <c r="A593" s="39">
        <v>35521</v>
      </c>
      <c r="B593" s="40">
        <v>14.3</v>
      </c>
    </row>
    <row r="594" spans="1:2" hidden="1" x14ac:dyDescent="0.35">
      <c r="A594" s="39">
        <v>35551</v>
      </c>
      <c r="B594" s="40">
        <v>13.9</v>
      </c>
    </row>
    <row r="595" spans="1:2" hidden="1" x14ac:dyDescent="0.35">
      <c r="A595" s="39">
        <v>35582</v>
      </c>
      <c r="B595" s="40">
        <v>13.7</v>
      </c>
    </row>
    <row r="596" spans="1:2" hidden="1" x14ac:dyDescent="0.35">
      <c r="A596" s="39">
        <v>35612</v>
      </c>
      <c r="B596" s="40">
        <v>13.2</v>
      </c>
    </row>
    <row r="597" spans="1:2" hidden="1" x14ac:dyDescent="0.35">
      <c r="A597" s="39">
        <v>35643</v>
      </c>
      <c r="B597" s="40">
        <v>12.6</v>
      </c>
    </row>
    <row r="598" spans="1:2" hidden="1" x14ac:dyDescent="0.35">
      <c r="A598" s="39">
        <v>35674</v>
      </c>
      <c r="B598" s="40">
        <v>12.9</v>
      </c>
    </row>
    <row r="599" spans="1:2" hidden="1" x14ac:dyDescent="0.35">
      <c r="A599" s="39">
        <v>35704</v>
      </c>
      <c r="B599" s="40">
        <v>15.5</v>
      </c>
    </row>
    <row r="600" spans="1:2" hidden="1" x14ac:dyDescent="0.35">
      <c r="A600" s="39">
        <v>35735</v>
      </c>
      <c r="B600" s="40">
        <v>12.7</v>
      </c>
    </row>
    <row r="601" spans="1:2" hidden="1" x14ac:dyDescent="0.35">
      <c r="A601" s="39">
        <v>35765</v>
      </c>
      <c r="B601" s="40">
        <v>15</v>
      </c>
    </row>
    <row r="602" spans="1:2" hidden="1" x14ac:dyDescent="0.35">
      <c r="A602" s="39">
        <v>35796</v>
      </c>
      <c r="B602" s="40">
        <v>13.5</v>
      </c>
    </row>
    <row r="603" spans="1:2" hidden="1" x14ac:dyDescent="0.35">
      <c r="A603" s="39">
        <v>35827</v>
      </c>
      <c r="B603" s="40">
        <v>13.3</v>
      </c>
    </row>
    <row r="604" spans="1:2" hidden="1" x14ac:dyDescent="0.35">
      <c r="A604" s="39">
        <v>35855</v>
      </c>
      <c r="B604" s="40">
        <v>15.5</v>
      </c>
    </row>
    <row r="605" spans="1:2" hidden="1" x14ac:dyDescent="0.35">
      <c r="A605" s="39">
        <v>35886</v>
      </c>
      <c r="B605" s="40">
        <v>12.1</v>
      </c>
    </row>
    <row r="606" spans="1:2" hidden="1" x14ac:dyDescent="0.35">
      <c r="A606" s="39">
        <v>35916</v>
      </c>
      <c r="B606" s="40">
        <v>13.3</v>
      </c>
    </row>
    <row r="607" spans="1:2" hidden="1" x14ac:dyDescent="0.35">
      <c r="A607" s="39">
        <v>35947</v>
      </c>
      <c r="B607" s="40">
        <v>13.6</v>
      </c>
    </row>
    <row r="608" spans="1:2" hidden="1" x14ac:dyDescent="0.35">
      <c r="A608" s="39">
        <v>35977</v>
      </c>
      <c r="B608" s="40">
        <v>15</v>
      </c>
    </row>
    <row r="609" spans="1:2" hidden="1" x14ac:dyDescent="0.35">
      <c r="A609" s="39">
        <v>36008</v>
      </c>
      <c r="B609" s="40">
        <v>14.3</v>
      </c>
    </row>
    <row r="610" spans="1:2" hidden="1" x14ac:dyDescent="0.35">
      <c r="A610" s="39">
        <v>36039</v>
      </c>
      <c r="B610" s="40">
        <v>14.3</v>
      </c>
    </row>
    <row r="611" spans="1:2" hidden="1" x14ac:dyDescent="0.35">
      <c r="A611" s="39">
        <v>36069</v>
      </c>
      <c r="B611" s="40">
        <v>13.9</v>
      </c>
    </row>
    <row r="612" spans="1:2" hidden="1" x14ac:dyDescent="0.35">
      <c r="A612" s="39">
        <v>36100</v>
      </c>
      <c r="B612" s="40">
        <v>13.6</v>
      </c>
    </row>
    <row r="613" spans="1:2" hidden="1" x14ac:dyDescent="0.35">
      <c r="A613" s="39">
        <v>36130</v>
      </c>
      <c r="B613" s="40">
        <v>14.2</v>
      </c>
    </row>
    <row r="614" spans="1:2" hidden="1" x14ac:dyDescent="0.35">
      <c r="A614" s="39">
        <v>36161</v>
      </c>
      <c r="B614" s="40">
        <v>14.6</v>
      </c>
    </row>
    <row r="615" spans="1:2" hidden="1" x14ac:dyDescent="0.35">
      <c r="A615" s="39">
        <v>36192</v>
      </c>
      <c r="B615" s="40">
        <v>14</v>
      </c>
    </row>
    <row r="616" spans="1:2" hidden="1" x14ac:dyDescent="0.35">
      <c r="A616" s="39">
        <v>36220</v>
      </c>
      <c r="B616" s="40">
        <v>14.7</v>
      </c>
    </row>
    <row r="617" spans="1:2" hidden="1" x14ac:dyDescent="0.35">
      <c r="A617" s="39">
        <v>36251</v>
      </c>
      <c r="B617" s="40">
        <v>14.1</v>
      </c>
    </row>
    <row r="618" spans="1:2" hidden="1" x14ac:dyDescent="0.35">
      <c r="A618" s="39">
        <v>36281</v>
      </c>
      <c r="B618" s="40">
        <v>13.9</v>
      </c>
    </row>
    <row r="619" spans="1:2" hidden="1" x14ac:dyDescent="0.35">
      <c r="A619" s="39">
        <v>36312</v>
      </c>
      <c r="B619" s="40">
        <v>14.8</v>
      </c>
    </row>
    <row r="620" spans="1:2" hidden="1" x14ac:dyDescent="0.35">
      <c r="A620" s="39">
        <v>36342</v>
      </c>
      <c r="B620" s="40">
        <v>14.2</v>
      </c>
    </row>
    <row r="621" spans="1:2" hidden="1" x14ac:dyDescent="0.35">
      <c r="A621" s="39">
        <v>36373</v>
      </c>
      <c r="B621" s="40">
        <v>14.8</v>
      </c>
    </row>
    <row r="622" spans="1:2" hidden="1" x14ac:dyDescent="0.35">
      <c r="A622" s="39">
        <v>36404</v>
      </c>
      <c r="B622" s="40">
        <v>15.1</v>
      </c>
    </row>
    <row r="623" spans="1:2" hidden="1" x14ac:dyDescent="0.35">
      <c r="A623" s="39">
        <v>36434</v>
      </c>
      <c r="B623" s="40">
        <v>14</v>
      </c>
    </row>
    <row r="624" spans="1:2" hidden="1" x14ac:dyDescent="0.35">
      <c r="A624" s="39">
        <v>36465</v>
      </c>
      <c r="B624" s="40">
        <v>14.9</v>
      </c>
    </row>
    <row r="625" spans="1:2" hidden="1" x14ac:dyDescent="0.35">
      <c r="A625" s="39">
        <v>36495</v>
      </c>
      <c r="B625" s="40">
        <v>13.8</v>
      </c>
    </row>
    <row r="626" spans="1:2" hidden="1" x14ac:dyDescent="0.35">
      <c r="A626" s="39">
        <v>36526</v>
      </c>
      <c r="B626" s="40">
        <v>13.1</v>
      </c>
    </row>
    <row r="627" spans="1:2" hidden="1" x14ac:dyDescent="0.35">
      <c r="A627" s="39">
        <v>36557</v>
      </c>
      <c r="B627" s="40">
        <v>14.5</v>
      </c>
    </row>
    <row r="628" spans="1:2" hidden="1" x14ac:dyDescent="0.35">
      <c r="A628" s="39">
        <v>36586</v>
      </c>
      <c r="B628" s="40">
        <v>14.2</v>
      </c>
    </row>
    <row r="629" spans="1:2" hidden="1" x14ac:dyDescent="0.35">
      <c r="A629" s="39">
        <v>36617</v>
      </c>
      <c r="B629" s="40">
        <v>13</v>
      </c>
    </row>
    <row r="630" spans="1:2" hidden="1" x14ac:dyDescent="0.35">
      <c r="A630" s="39">
        <v>36647</v>
      </c>
      <c r="B630" s="40">
        <v>15.1</v>
      </c>
    </row>
    <row r="631" spans="1:2" hidden="1" x14ac:dyDescent="0.35">
      <c r="A631" s="39">
        <v>36678</v>
      </c>
      <c r="B631" s="40">
        <v>17.399999999999999</v>
      </c>
    </row>
    <row r="632" spans="1:2" hidden="1" x14ac:dyDescent="0.35">
      <c r="A632" s="39">
        <v>36708</v>
      </c>
      <c r="B632" s="40">
        <v>15.1</v>
      </c>
    </row>
    <row r="633" spans="1:2" hidden="1" x14ac:dyDescent="0.35">
      <c r="A633" s="39">
        <v>36739</v>
      </c>
      <c r="B633" s="40">
        <v>15.7</v>
      </c>
    </row>
    <row r="634" spans="1:2" hidden="1" x14ac:dyDescent="0.35">
      <c r="A634" s="39">
        <v>36770</v>
      </c>
      <c r="B634" s="40">
        <v>15.5</v>
      </c>
    </row>
    <row r="635" spans="1:2" hidden="1" x14ac:dyDescent="0.35">
      <c r="A635" s="39">
        <v>36800</v>
      </c>
      <c r="B635" s="40">
        <v>14.8</v>
      </c>
    </row>
    <row r="636" spans="1:2" hidden="1" x14ac:dyDescent="0.35">
      <c r="A636" s="39">
        <v>36831</v>
      </c>
      <c r="B636" s="40">
        <v>15.7</v>
      </c>
    </row>
    <row r="637" spans="1:2" hidden="1" x14ac:dyDescent="0.35">
      <c r="A637" s="39">
        <v>36861</v>
      </c>
      <c r="B637" s="40">
        <v>17.100000000000001</v>
      </c>
    </row>
    <row r="638" spans="1:2" hidden="1" x14ac:dyDescent="0.35">
      <c r="A638" s="39">
        <v>36892</v>
      </c>
      <c r="B638" s="40">
        <v>16.899999999999999</v>
      </c>
    </row>
    <row r="639" spans="1:2" hidden="1" x14ac:dyDescent="0.35">
      <c r="A639" s="39">
        <v>36923</v>
      </c>
      <c r="B639" s="40">
        <v>15.9</v>
      </c>
    </row>
    <row r="640" spans="1:2" hidden="1" x14ac:dyDescent="0.35">
      <c r="A640" s="39">
        <v>36951</v>
      </c>
      <c r="B640" s="40">
        <v>16.5</v>
      </c>
    </row>
    <row r="641" spans="1:2" hidden="1" x14ac:dyDescent="0.35">
      <c r="A641" s="39">
        <v>36982</v>
      </c>
      <c r="B641" s="40">
        <v>16.7</v>
      </c>
    </row>
    <row r="642" spans="1:2" hidden="1" x14ac:dyDescent="0.35">
      <c r="A642" s="39">
        <v>37012</v>
      </c>
      <c r="B642" s="40">
        <v>17.100000000000001</v>
      </c>
    </row>
    <row r="643" spans="1:2" hidden="1" x14ac:dyDescent="0.35">
      <c r="A643" s="39">
        <v>37043</v>
      </c>
      <c r="B643" s="40">
        <v>15.7</v>
      </c>
    </row>
    <row r="644" spans="1:2" hidden="1" x14ac:dyDescent="0.35">
      <c r="A644" s="39">
        <v>37073</v>
      </c>
      <c r="B644" s="40">
        <v>15.3</v>
      </c>
    </row>
    <row r="645" spans="1:2" hidden="1" x14ac:dyDescent="0.35">
      <c r="A645" s="39">
        <v>37104</v>
      </c>
      <c r="B645" s="40">
        <v>15.2</v>
      </c>
    </row>
    <row r="646" spans="1:2" hidden="1" x14ac:dyDescent="0.35">
      <c r="A646" s="39">
        <v>37135</v>
      </c>
      <c r="B646" s="40">
        <v>16.399999999999999</v>
      </c>
    </row>
    <row r="647" spans="1:2" hidden="1" x14ac:dyDescent="0.35">
      <c r="A647" s="39">
        <v>37165</v>
      </c>
      <c r="B647" s="40">
        <v>17</v>
      </c>
    </row>
    <row r="648" spans="1:2" hidden="1" x14ac:dyDescent="0.35">
      <c r="A648" s="39">
        <v>37196</v>
      </c>
      <c r="B648" s="40">
        <v>14.8</v>
      </c>
    </row>
    <row r="649" spans="1:2" hidden="1" x14ac:dyDescent="0.35">
      <c r="A649" s="39">
        <v>37226</v>
      </c>
      <c r="B649" s="40">
        <v>13.5</v>
      </c>
    </row>
    <row r="650" spans="1:2" hidden="1" x14ac:dyDescent="0.35">
      <c r="A650" s="39">
        <v>37257</v>
      </c>
      <c r="B650" s="40">
        <v>14.2</v>
      </c>
    </row>
    <row r="651" spans="1:2" hidden="1" x14ac:dyDescent="0.35">
      <c r="A651" s="39">
        <v>37288</v>
      </c>
      <c r="B651" s="40">
        <v>13.8</v>
      </c>
    </row>
    <row r="652" spans="1:2" hidden="1" x14ac:dyDescent="0.35">
      <c r="A652" s="39">
        <v>37316</v>
      </c>
      <c r="B652" s="40">
        <v>13.2</v>
      </c>
    </row>
    <row r="653" spans="1:2" hidden="1" x14ac:dyDescent="0.35">
      <c r="A653" s="39">
        <v>37347</v>
      </c>
      <c r="B653" s="40">
        <v>13.3</v>
      </c>
    </row>
    <row r="654" spans="1:2" hidden="1" x14ac:dyDescent="0.35">
      <c r="A654" s="39">
        <v>37377</v>
      </c>
      <c r="B654" s="40">
        <v>13.4</v>
      </c>
    </row>
    <row r="655" spans="1:2" hidden="1" x14ac:dyDescent="0.35">
      <c r="A655" s="39">
        <v>37408</v>
      </c>
      <c r="B655" s="40">
        <v>12.8</v>
      </c>
    </row>
    <row r="656" spans="1:2" hidden="1" x14ac:dyDescent="0.35">
      <c r="A656" s="39">
        <v>37438</v>
      </c>
      <c r="B656" s="40">
        <v>14.1</v>
      </c>
    </row>
    <row r="657" spans="1:2" hidden="1" x14ac:dyDescent="0.35">
      <c r="A657" s="39">
        <v>37469</v>
      </c>
      <c r="B657" s="40">
        <v>14</v>
      </c>
    </row>
    <row r="658" spans="1:2" hidden="1" x14ac:dyDescent="0.35">
      <c r="A658" s="39">
        <v>37500</v>
      </c>
      <c r="B658" s="40">
        <v>12.9</v>
      </c>
    </row>
    <row r="659" spans="1:2" hidden="1" x14ac:dyDescent="0.35">
      <c r="A659" s="39">
        <v>37530</v>
      </c>
      <c r="B659" s="40">
        <v>13.1</v>
      </c>
    </row>
    <row r="660" spans="1:2" hidden="1" x14ac:dyDescent="0.35">
      <c r="A660" s="39">
        <v>37561</v>
      </c>
      <c r="B660" s="40">
        <v>12.7</v>
      </c>
    </row>
    <row r="661" spans="1:2" hidden="1" x14ac:dyDescent="0.35">
      <c r="A661" s="39">
        <v>37591</v>
      </c>
      <c r="B661" s="40">
        <v>12.9</v>
      </c>
    </row>
    <row r="662" spans="1:2" hidden="1" x14ac:dyDescent="0.35">
      <c r="A662" s="39">
        <v>37622</v>
      </c>
      <c r="B662" s="40">
        <v>12.9</v>
      </c>
    </row>
    <row r="663" spans="1:2" hidden="1" x14ac:dyDescent="0.35">
      <c r="A663" s="39">
        <v>37653</v>
      </c>
      <c r="B663" s="40">
        <v>13.2</v>
      </c>
    </row>
    <row r="664" spans="1:2" hidden="1" x14ac:dyDescent="0.35">
      <c r="A664" s="39">
        <v>37681</v>
      </c>
      <c r="B664" s="40">
        <v>13.2</v>
      </c>
    </row>
    <row r="665" spans="1:2" hidden="1" x14ac:dyDescent="0.35">
      <c r="A665" s="39">
        <v>37712</v>
      </c>
      <c r="B665" s="40">
        <v>12.8</v>
      </c>
    </row>
    <row r="666" spans="1:2" hidden="1" x14ac:dyDescent="0.35">
      <c r="A666" s="39">
        <v>37742</v>
      </c>
      <c r="B666" s="40">
        <v>13.9</v>
      </c>
    </row>
    <row r="667" spans="1:2" hidden="1" x14ac:dyDescent="0.35">
      <c r="A667" s="39">
        <v>37773</v>
      </c>
      <c r="B667" s="40">
        <v>12.5</v>
      </c>
    </row>
    <row r="668" spans="1:2" hidden="1" x14ac:dyDescent="0.35">
      <c r="A668" s="39">
        <v>37803</v>
      </c>
      <c r="B668" s="40">
        <v>12.5</v>
      </c>
    </row>
    <row r="669" spans="1:2" hidden="1" x14ac:dyDescent="0.35">
      <c r="A669" s="39">
        <v>37834</v>
      </c>
      <c r="B669" s="40">
        <v>12.4</v>
      </c>
    </row>
    <row r="670" spans="1:2" hidden="1" x14ac:dyDescent="0.35">
      <c r="A670" s="39">
        <v>37865</v>
      </c>
      <c r="B670" s="40">
        <v>12.9</v>
      </c>
    </row>
    <row r="671" spans="1:2" hidden="1" x14ac:dyDescent="0.35">
      <c r="A671" s="39">
        <v>37895</v>
      </c>
      <c r="B671" s="40">
        <v>12.6</v>
      </c>
    </row>
    <row r="672" spans="1:2" hidden="1" x14ac:dyDescent="0.35">
      <c r="A672" s="39">
        <v>37926</v>
      </c>
      <c r="B672" s="40">
        <v>12.5</v>
      </c>
    </row>
    <row r="673" spans="1:2" hidden="1" x14ac:dyDescent="0.35">
      <c r="A673" s="39">
        <v>37956</v>
      </c>
      <c r="B673" s="40">
        <v>12.6</v>
      </c>
    </row>
    <row r="674" spans="1:2" hidden="1" x14ac:dyDescent="0.35">
      <c r="A674" s="39">
        <v>37987</v>
      </c>
      <c r="B674" s="40">
        <v>12.2</v>
      </c>
    </row>
    <row r="675" spans="1:2" hidden="1" x14ac:dyDescent="0.35">
      <c r="A675" s="39">
        <v>38018</v>
      </c>
      <c r="B675" s="40">
        <v>12.9</v>
      </c>
    </row>
    <row r="676" spans="1:2" hidden="1" x14ac:dyDescent="0.35">
      <c r="A676" s="39">
        <v>38047</v>
      </c>
      <c r="B676" s="40">
        <v>12</v>
      </c>
    </row>
    <row r="677" spans="1:2" hidden="1" x14ac:dyDescent="0.35">
      <c r="A677" s="39">
        <v>38078</v>
      </c>
      <c r="B677" s="40">
        <v>12.2</v>
      </c>
    </row>
    <row r="678" spans="1:2" hidden="1" x14ac:dyDescent="0.35">
      <c r="A678" s="39">
        <v>38108</v>
      </c>
      <c r="B678" s="40">
        <v>11.6</v>
      </c>
    </row>
    <row r="679" spans="1:2" hidden="1" x14ac:dyDescent="0.35">
      <c r="A679" s="39">
        <v>38139</v>
      </c>
      <c r="B679" s="40">
        <v>12.1</v>
      </c>
    </row>
    <row r="680" spans="1:2" hidden="1" x14ac:dyDescent="0.35">
      <c r="A680" s="39">
        <v>38169</v>
      </c>
      <c r="B680" s="40">
        <v>12.9</v>
      </c>
    </row>
    <row r="681" spans="1:2" hidden="1" x14ac:dyDescent="0.35">
      <c r="A681" s="39">
        <v>38200</v>
      </c>
      <c r="B681" s="40">
        <v>12.5</v>
      </c>
    </row>
    <row r="682" spans="1:2" hidden="1" x14ac:dyDescent="0.35">
      <c r="A682" s="39">
        <v>38231</v>
      </c>
      <c r="B682" s="40">
        <v>11.9</v>
      </c>
    </row>
    <row r="683" spans="1:2" hidden="1" x14ac:dyDescent="0.35">
      <c r="A683" s="39">
        <v>38261</v>
      </c>
      <c r="B683" s="40">
        <v>11.7</v>
      </c>
    </row>
    <row r="684" spans="1:2" hidden="1" x14ac:dyDescent="0.35">
      <c r="A684" s="39">
        <v>38292</v>
      </c>
      <c r="B684" s="40">
        <v>12</v>
      </c>
    </row>
    <row r="685" spans="1:2" hidden="1" x14ac:dyDescent="0.35">
      <c r="A685" s="39">
        <v>38322</v>
      </c>
      <c r="B685" s="40">
        <v>12</v>
      </c>
    </row>
    <row r="686" spans="1:2" hidden="1" x14ac:dyDescent="0.35">
      <c r="A686" s="39">
        <v>38353</v>
      </c>
      <c r="B686" s="40">
        <v>12.4</v>
      </c>
    </row>
    <row r="687" spans="1:2" hidden="1" x14ac:dyDescent="0.35">
      <c r="A687" s="39">
        <v>38384</v>
      </c>
      <c r="B687" s="40">
        <v>12</v>
      </c>
    </row>
    <row r="688" spans="1:2" hidden="1" x14ac:dyDescent="0.35">
      <c r="A688" s="39">
        <v>38412</v>
      </c>
      <c r="B688" s="40">
        <v>12.2</v>
      </c>
    </row>
    <row r="689" spans="1:2" hidden="1" x14ac:dyDescent="0.35">
      <c r="A689" s="39">
        <v>38443</v>
      </c>
      <c r="B689" s="40">
        <v>10.8</v>
      </c>
    </row>
    <row r="690" spans="1:2" hidden="1" x14ac:dyDescent="0.35">
      <c r="A690" s="39">
        <v>38473</v>
      </c>
      <c r="B690" s="40">
        <v>11.5</v>
      </c>
    </row>
    <row r="691" spans="1:2" hidden="1" x14ac:dyDescent="0.35">
      <c r="A691" s="39">
        <v>38504</v>
      </c>
      <c r="B691" s="40">
        <v>12.9</v>
      </c>
    </row>
    <row r="692" spans="1:2" hidden="1" x14ac:dyDescent="0.35">
      <c r="A692" s="39">
        <v>38534</v>
      </c>
      <c r="B692" s="40">
        <v>12.6</v>
      </c>
    </row>
    <row r="693" spans="1:2" hidden="1" x14ac:dyDescent="0.35">
      <c r="A693" s="39">
        <v>38565</v>
      </c>
      <c r="B693" s="40">
        <v>12.3</v>
      </c>
    </row>
    <row r="694" spans="1:2" hidden="1" x14ac:dyDescent="0.35">
      <c r="A694" s="39">
        <v>38596</v>
      </c>
      <c r="B694" s="40">
        <v>13.6</v>
      </c>
    </row>
    <row r="695" spans="1:2" hidden="1" x14ac:dyDescent="0.35">
      <c r="A695" s="39">
        <v>38626</v>
      </c>
      <c r="B695" s="40">
        <v>12.5</v>
      </c>
    </row>
    <row r="696" spans="1:2" hidden="1" x14ac:dyDescent="0.35">
      <c r="A696" s="39">
        <v>38657</v>
      </c>
      <c r="B696" s="40">
        <v>11.9</v>
      </c>
    </row>
    <row r="697" spans="1:2" hidden="1" x14ac:dyDescent="0.35">
      <c r="A697" s="39">
        <v>38687</v>
      </c>
      <c r="B697" s="40">
        <v>12.8</v>
      </c>
    </row>
    <row r="698" spans="1:2" hidden="1" x14ac:dyDescent="0.35">
      <c r="A698" s="39">
        <v>38718</v>
      </c>
      <c r="B698" s="40">
        <v>12.3</v>
      </c>
    </row>
    <row r="699" spans="1:2" hidden="1" x14ac:dyDescent="0.35">
      <c r="A699" s="39">
        <v>38749</v>
      </c>
      <c r="B699" s="40">
        <v>12.2</v>
      </c>
    </row>
    <row r="700" spans="1:2" hidden="1" x14ac:dyDescent="0.35">
      <c r="A700" s="39">
        <v>38777</v>
      </c>
      <c r="B700" s="40">
        <v>13</v>
      </c>
    </row>
    <row r="701" spans="1:2" hidden="1" x14ac:dyDescent="0.35">
      <c r="A701" s="39">
        <v>38808</v>
      </c>
      <c r="B701" s="40">
        <v>12.4</v>
      </c>
    </row>
    <row r="702" spans="1:2" hidden="1" x14ac:dyDescent="0.35">
      <c r="A702" s="39">
        <v>38838</v>
      </c>
      <c r="B702" s="40">
        <v>13.3</v>
      </c>
    </row>
    <row r="703" spans="1:2" hidden="1" x14ac:dyDescent="0.35">
      <c r="A703" s="39">
        <v>38869</v>
      </c>
      <c r="B703" s="40">
        <v>14.4</v>
      </c>
    </row>
    <row r="704" spans="1:2" hidden="1" x14ac:dyDescent="0.35">
      <c r="A704" s="39">
        <v>38899</v>
      </c>
      <c r="B704" s="40">
        <v>13.1</v>
      </c>
    </row>
    <row r="705" spans="1:2" hidden="1" x14ac:dyDescent="0.35">
      <c r="A705" s="39">
        <v>38930</v>
      </c>
      <c r="B705" s="40">
        <v>12.7</v>
      </c>
    </row>
    <row r="706" spans="1:2" hidden="1" x14ac:dyDescent="0.35">
      <c r="A706" s="39">
        <v>38961</v>
      </c>
      <c r="B706" s="40">
        <v>12.7</v>
      </c>
    </row>
    <row r="707" spans="1:2" hidden="1" x14ac:dyDescent="0.35">
      <c r="A707" s="39">
        <v>38991</v>
      </c>
      <c r="B707" s="40">
        <v>14.1</v>
      </c>
    </row>
    <row r="708" spans="1:2" hidden="1" x14ac:dyDescent="0.35">
      <c r="A708" s="39">
        <v>39022</v>
      </c>
      <c r="B708" s="40">
        <v>14.3</v>
      </c>
    </row>
    <row r="709" spans="1:2" hidden="1" x14ac:dyDescent="0.35">
      <c r="A709" s="39">
        <v>39052</v>
      </c>
      <c r="B709" s="40">
        <v>14.3</v>
      </c>
    </row>
    <row r="710" spans="1:2" hidden="1" x14ac:dyDescent="0.35">
      <c r="A710" s="39">
        <v>39083</v>
      </c>
      <c r="B710" s="40">
        <v>14.6</v>
      </c>
    </row>
    <row r="711" spans="1:2" hidden="1" x14ac:dyDescent="0.35">
      <c r="A711" s="39">
        <v>39114</v>
      </c>
      <c r="B711" s="40">
        <v>15</v>
      </c>
    </row>
    <row r="712" spans="1:2" hidden="1" x14ac:dyDescent="0.35">
      <c r="A712" s="39">
        <v>39142</v>
      </c>
      <c r="B712" s="40">
        <v>12.7</v>
      </c>
    </row>
    <row r="713" spans="1:2" hidden="1" x14ac:dyDescent="0.35">
      <c r="A713" s="39">
        <v>39173</v>
      </c>
      <c r="B713" s="40">
        <v>14.5</v>
      </c>
    </row>
    <row r="714" spans="1:2" hidden="1" x14ac:dyDescent="0.35">
      <c r="A714" s="39">
        <v>39203</v>
      </c>
      <c r="B714" s="40">
        <v>14.2</v>
      </c>
    </row>
    <row r="715" spans="1:2" hidden="1" x14ac:dyDescent="0.35">
      <c r="A715" s="39">
        <v>39234</v>
      </c>
      <c r="B715" s="40">
        <v>12.7</v>
      </c>
    </row>
    <row r="716" spans="1:2" hidden="1" x14ac:dyDescent="0.35">
      <c r="A716" s="39">
        <v>39264</v>
      </c>
      <c r="B716" s="40">
        <v>14.2</v>
      </c>
    </row>
    <row r="717" spans="1:2" hidden="1" x14ac:dyDescent="0.35">
      <c r="A717" s="39">
        <v>39295</v>
      </c>
      <c r="B717" s="40">
        <v>13.7</v>
      </c>
    </row>
    <row r="718" spans="1:2" hidden="1" x14ac:dyDescent="0.35">
      <c r="A718" s="39">
        <v>39326</v>
      </c>
      <c r="B718" s="40">
        <v>12.7</v>
      </c>
    </row>
    <row r="719" spans="1:2" hidden="1" x14ac:dyDescent="0.35">
      <c r="A719" s="39">
        <v>39356</v>
      </c>
      <c r="B719" s="40">
        <v>14.4</v>
      </c>
    </row>
    <row r="720" spans="1:2" hidden="1" x14ac:dyDescent="0.35">
      <c r="A720" s="39">
        <v>39387</v>
      </c>
      <c r="B720" s="40">
        <v>13.6</v>
      </c>
    </row>
    <row r="721" spans="1:2" hidden="1" x14ac:dyDescent="0.35">
      <c r="A721" s="39">
        <v>39417</v>
      </c>
      <c r="B721" s="40">
        <v>12.6</v>
      </c>
    </row>
    <row r="722" spans="1:2" hidden="1" x14ac:dyDescent="0.35">
      <c r="A722" s="39">
        <v>39448</v>
      </c>
      <c r="B722" s="40">
        <v>14.1</v>
      </c>
    </row>
    <row r="723" spans="1:2" hidden="1" x14ac:dyDescent="0.35">
      <c r="A723" s="39">
        <v>39479</v>
      </c>
      <c r="B723" s="40">
        <v>13.3</v>
      </c>
    </row>
    <row r="724" spans="1:2" hidden="1" x14ac:dyDescent="0.35">
      <c r="A724" s="39">
        <v>39508</v>
      </c>
      <c r="B724" s="40">
        <v>13.9</v>
      </c>
    </row>
    <row r="725" spans="1:2" hidden="1" x14ac:dyDescent="0.35">
      <c r="A725" s="39">
        <v>39539</v>
      </c>
      <c r="B725" s="40">
        <v>14.5</v>
      </c>
    </row>
    <row r="726" spans="1:2" hidden="1" x14ac:dyDescent="0.35">
      <c r="A726" s="39">
        <v>39569</v>
      </c>
      <c r="B726" s="40">
        <v>12.7</v>
      </c>
    </row>
    <row r="727" spans="1:2" hidden="1" x14ac:dyDescent="0.35">
      <c r="A727" s="39">
        <v>39600</v>
      </c>
      <c r="B727" s="40">
        <v>12.7</v>
      </c>
    </row>
    <row r="728" spans="1:2" hidden="1" x14ac:dyDescent="0.35">
      <c r="A728" s="39">
        <v>39630</v>
      </c>
      <c r="B728" s="40">
        <v>12</v>
      </c>
    </row>
    <row r="729" spans="1:2" hidden="1" x14ac:dyDescent="0.35">
      <c r="A729" s="39">
        <v>39661</v>
      </c>
      <c r="B729" s="40">
        <v>13.2</v>
      </c>
    </row>
    <row r="730" spans="1:2" hidden="1" x14ac:dyDescent="0.35">
      <c r="A730" s="39">
        <v>39692</v>
      </c>
      <c r="B730" s="40">
        <v>13.9</v>
      </c>
    </row>
    <row r="731" spans="1:2" hidden="1" x14ac:dyDescent="0.35">
      <c r="A731" s="39">
        <v>39722</v>
      </c>
      <c r="B731" s="40">
        <v>13.1</v>
      </c>
    </row>
    <row r="732" spans="1:2" hidden="1" x14ac:dyDescent="0.35">
      <c r="A732" s="39">
        <v>39753</v>
      </c>
      <c r="B732" s="40">
        <v>13.4</v>
      </c>
    </row>
    <row r="733" spans="1:2" hidden="1" x14ac:dyDescent="0.35">
      <c r="A733" s="39">
        <v>39783</v>
      </c>
      <c r="B733" s="40">
        <v>13.4</v>
      </c>
    </row>
    <row r="734" spans="1:2" hidden="1" x14ac:dyDescent="0.35">
      <c r="A734" s="39">
        <v>39814</v>
      </c>
      <c r="B734" s="40">
        <v>12.5</v>
      </c>
    </row>
    <row r="735" spans="1:2" hidden="1" x14ac:dyDescent="0.35">
      <c r="A735" s="39">
        <v>39845</v>
      </c>
      <c r="B735" s="40">
        <v>11.8</v>
      </c>
    </row>
    <row r="736" spans="1:2" hidden="1" x14ac:dyDescent="0.35">
      <c r="A736" s="39">
        <v>39873</v>
      </c>
      <c r="B736" s="40">
        <v>12.1</v>
      </c>
    </row>
    <row r="737" spans="1:2" hidden="1" x14ac:dyDescent="0.35">
      <c r="A737" s="39">
        <v>39904</v>
      </c>
      <c r="B737" s="40">
        <v>12.2</v>
      </c>
    </row>
    <row r="738" spans="1:2" hidden="1" x14ac:dyDescent="0.35">
      <c r="A738" s="39">
        <v>39934</v>
      </c>
      <c r="B738" s="40">
        <v>12.4</v>
      </c>
    </row>
    <row r="739" spans="1:2" hidden="1" x14ac:dyDescent="0.35">
      <c r="A739" s="39">
        <v>39965</v>
      </c>
      <c r="B739" s="40">
        <v>11.7</v>
      </c>
    </row>
    <row r="740" spans="1:2" hidden="1" x14ac:dyDescent="0.35">
      <c r="A740" s="39">
        <v>39995</v>
      </c>
      <c r="B740" s="40">
        <v>11.7</v>
      </c>
    </row>
    <row r="741" spans="1:2" hidden="1" x14ac:dyDescent="0.35">
      <c r="A741" s="39">
        <v>40026</v>
      </c>
      <c r="B741" s="40">
        <v>11.1</v>
      </c>
    </row>
    <row r="742" spans="1:2" hidden="1" x14ac:dyDescent="0.35">
      <c r="A742" s="39">
        <v>40057</v>
      </c>
      <c r="B742" s="40">
        <v>12.4</v>
      </c>
    </row>
    <row r="743" spans="1:2" hidden="1" x14ac:dyDescent="0.35">
      <c r="A743" s="39">
        <v>40087</v>
      </c>
      <c r="B743" s="40">
        <v>10.9</v>
      </c>
    </row>
    <row r="744" spans="1:2" hidden="1" x14ac:dyDescent="0.35">
      <c r="A744" s="39">
        <v>40118</v>
      </c>
      <c r="B744" s="40">
        <v>10</v>
      </c>
    </row>
    <row r="745" spans="1:2" hidden="1" x14ac:dyDescent="0.35">
      <c r="A745" s="39">
        <v>40148</v>
      </c>
      <c r="B745" s="40">
        <v>9.9</v>
      </c>
    </row>
    <row r="746" spans="1:2" hidden="1" x14ac:dyDescent="0.35">
      <c r="A746" s="39">
        <v>40179</v>
      </c>
      <c r="B746" s="40">
        <v>9.6999999999999993</v>
      </c>
    </row>
    <row r="747" spans="1:2" hidden="1" x14ac:dyDescent="0.35">
      <c r="A747" s="39">
        <v>40210</v>
      </c>
      <c r="B747" s="40">
        <v>10.4</v>
      </c>
    </row>
    <row r="748" spans="1:2" hidden="1" x14ac:dyDescent="0.35">
      <c r="A748" s="39">
        <v>40238</v>
      </c>
      <c r="B748" s="40">
        <v>11</v>
      </c>
    </row>
    <row r="749" spans="1:2" hidden="1" x14ac:dyDescent="0.35">
      <c r="A749" s="39">
        <v>40269</v>
      </c>
      <c r="B749" s="40">
        <v>9.1</v>
      </c>
    </row>
    <row r="750" spans="1:2" hidden="1" x14ac:dyDescent="0.35">
      <c r="A750" s="39">
        <v>40299</v>
      </c>
      <c r="B750" s="40">
        <v>9.9</v>
      </c>
    </row>
    <row r="751" spans="1:2" hidden="1" x14ac:dyDescent="0.35">
      <c r="A751" s="39">
        <v>40330</v>
      </c>
      <c r="B751" s="40">
        <v>9.4</v>
      </c>
    </row>
    <row r="752" spans="1:2" hidden="1" x14ac:dyDescent="0.35">
      <c r="A752" s="39">
        <v>40360</v>
      </c>
      <c r="B752" s="40">
        <v>8.1999999999999993</v>
      </c>
    </row>
    <row r="753" spans="1:2" hidden="1" x14ac:dyDescent="0.35">
      <c r="A753" s="39">
        <v>40391</v>
      </c>
      <c r="B753" s="40">
        <v>9.9</v>
      </c>
    </row>
    <row r="754" spans="1:2" hidden="1" x14ac:dyDescent="0.35">
      <c r="A754" s="39">
        <v>40422</v>
      </c>
      <c r="B754" s="40">
        <v>9.1999999999999993</v>
      </c>
    </row>
    <row r="755" spans="1:2" hidden="1" x14ac:dyDescent="0.35">
      <c r="A755" s="39">
        <v>40452</v>
      </c>
      <c r="B755" s="40">
        <v>8.8000000000000007</v>
      </c>
    </row>
    <row r="756" spans="1:2" hidden="1" x14ac:dyDescent="0.35">
      <c r="A756" s="39">
        <v>40483</v>
      </c>
      <c r="B756" s="40">
        <v>9.6</v>
      </c>
    </row>
    <row r="757" spans="1:2" hidden="1" x14ac:dyDescent="0.35">
      <c r="A757" s="39">
        <v>40513</v>
      </c>
      <c r="B757" s="40">
        <v>9.5</v>
      </c>
    </row>
    <row r="758" spans="1:2" hidden="1" x14ac:dyDescent="0.35">
      <c r="A758" s="39">
        <v>40544</v>
      </c>
      <c r="B758" s="40">
        <v>8.6999999999999993</v>
      </c>
    </row>
    <row r="759" spans="1:2" hidden="1" x14ac:dyDescent="0.35">
      <c r="A759" s="39">
        <v>40575</v>
      </c>
      <c r="B759" s="40">
        <v>9.4</v>
      </c>
    </row>
    <row r="760" spans="1:2" hidden="1" x14ac:dyDescent="0.35">
      <c r="A760" s="39">
        <v>40603</v>
      </c>
      <c r="B760" s="40">
        <v>9</v>
      </c>
    </row>
    <row r="761" spans="1:2" hidden="1" x14ac:dyDescent="0.35">
      <c r="A761" s="39">
        <v>40634</v>
      </c>
      <c r="B761" s="40">
        <v>9.1999999999999993</v>
      </c>
    </row>
    <row r="762" spans="1:2" hidden="1" x14ac:dyDescent="0.35">
      <c r="A762" s="39">
        <v>40664</v>
      </c>
      <c r="B762" s="40">
        <v>9</v>
      </c>
    </row>
    <row r="763" spans="1:2" hidden="1" x14ac:dyDescent="0.35">
      <c r="A763" s="39">
        <v>40695</v>
      </c>
      <c r="B763" s="40">
        <v>8.5</v>
      </c>
    </row>
    <row r="764" spans="1:2" hidden="1" x14ac:dyDescent="0.35">
      <c r="A764" s="39">
        <v>40725</v>
      </c>
      <c r="B764" s="40">
        <v>8.6</v>
      </c>
    </row>
    <row r="765" spans="1:2" hidden="1" x14ac:dyDescent="0.35">
      <c r="A765" s="39">
        <v>40756</v>
      </c>
      <c r="B765" s="40">
        <v>8.6</v>
      </c>
    </row>
    <row r="766" spans="1:2" hidden="1" x14ac:dyDescent="0.35">
      <c r="A766" s="39">
        <v>40787</v>
      </c>
      <c r="B766" s="40">
        <v>8.6999999999999993</v>
      </c>
    </row>
    <row r="767" spans="1:2" hidden="1" x14ac:dyDescent="0.35">
      <c r="A767" s="39">
        <v>40817</v>
      </c>
      <c r="B767" s="40">
        <v>9.1</v>
      </c>
    </row>
    <row r="768" spans="1:2" hidden="1" x14ac:dyDescent="0.35">
      <c r="A768" s="39">
        <v>40848</v>
      </c>
      <c r="B768" s="40">
        <v>8.9</v>
      </c>
    </row>
    <row r="769" spans="1:2" hidden="1" x14ac:dyDescent="0.35">
      <c r="A769" s="39">
        <v>40878</v>
      </c>
      <c r="B769" s="40">
        <v>9.4</v>
      </c>
    </row>
    <row r="770" spans="1:2" hidden="1" x14ac:dyDescent="0.35">
      <c r="A770" s="39">
        <v>40909</v>
      </c>
      <c r="B770" s="40">
        <v>10</v>
      </c>
    </row>
    <row r="771" spans="1:2" hidden="1" x14ac:dyDescent="0.35">
      <c r="A771" s="39">
        <v>40940</v>
      </c>
      <c r="B771" s="40">
        <v>9</v>
      </c>
    </row>
    <row r="772" spans="1:2" hidden="1" x14ac:dyDescent="0.35">
      <c r="A772" s="39">
        <v>40969</v>
      </c>
      <c r="B772" s="40">
        <v>9</v>
      </c>
    </row>
    <row r="773" spans="1:2" hidden="1" x14ac:dyDescent="0.35">
      <c r="A773" s="39">
        <v>41000</v>
      </c>
      <c r="B773" s="40">
        <v>8.8000000000000007</v>
      </c>
    </row>
    <row r="774" spans="1:2" hidden="1" x14ac:dyDescent="0.35">
      <c r="A774" s="39">
        <v>41030</v>
      </c>
      <c r="B774" s="40">
        <v>9.1</v>
      </c>
    </row>
    <row r="775" spans="1:2" hidden="1" x14ac:dyDescent="0.35">
      <c r="A775" s="39">
        <v>41061</v>
      </c>
      <c r="B775" s="40">
        <v>9.8000000000000007</v>
      </c>
    </row>
    <row r="776" spans="1:2" hidden="1" x14ac:dyDescent="0.35">
      <c r="A776" s="39">
        <v>41091</v>
      </c>
      <c r="B776" s="40">
        <v>10.7</v>
      </c>
    </row>
    <row r="777" spans="1:2" hidden="1" x14ac:dyDescent="0.35">
      <c r="A777" s="39">
        <v>41122</v>
      </c>
      <c r="B777" s="40">
        <v>9.4</v>
      </c>
    </row>
    <row r="778" spans="1:2" hidden="1" x14ac:dyDescent="0.35">
      <c r="A778" s="39">
        <v>41153</v>
      </c>
      <c r="B778" s="40">
        <v>9.8000000000000007</v>
      </c>
    </row>
    <row r="779" spans="1:2" hidden="1" x14ac:dyDescent="0.35">
      <c r="A779" s="39">
        <v>41183</v>
      </c>
      <c r="B779" s="40">
        <v>8.9</v>
      </c>
    </row>
    <row r="780" spans="1:2" hidden="1" x14ac:dyDescent="0.35">
      <c r="A780" s="39">
        <v>41214</v>
      </c>
      <c r="B780" s="40">
        <v>9</v>
      </c>
    </row>
    <row r="781" spans="1:2" hidden="1" x14ac:dyDescent="0.35">
      <c r="A781" s="39">
        <v>41244</v>
      </c>
      <c r="B781" s="40">
        <v>9.1</v>
      </c>
    </row>
    <row r="782" spans="1:2" hidden="1" x14ac:dyDescent="0.35">
      <c r="A782" s="39">
        <v>41275</v>
      </c>
      <c r="B782" s="40">
        <v>9.6999999999999993</v>
      </c>
    </row>
    <row r="783" spans="1:2" hidden="1" x14ac:dyDescent="0.35">
      <c r="A783" s="39">
        <v>41306</v>
      </c>
      <c r="B783" s="40">
        <v>9.1</v>
      </c>
    </row>
    <row r="784" spans="1:2" hidden="1" x14ac:dyDescent="0.35">
      <c r="A784" s="39">
        <v>41334</v>
      </c>
      <c r="B784" s="40">
        <v>9.5</v>
      </c>
    </row>
    <row r="785" spans="1:2" hidden="1" x14ac:dyDescent="0.35">
      <c r="A785" s="39">
        <v>41365</v>
      </c>
      <c r="B785" s="40">
        <v>10.3</v>
      </c>
    </row>
    <row r="786" spans="1:2" hidden="1" x14ac:dyDescent="0.35">
      <c r="A786" s="39">
        <v>41395</v>
      </c>
      <c r="B786" s="40">
        <v>8.6</v>
      </c>
    </row>
    <row r="787" spans="1:2" hidden="1" x14ac:dyDescent="0.35">
      <c r="A787" s="39">
        <v>41426</v>
      </c>
      <c r="B787" s="40">
        <v>9.8000000000000007</v>
      </c>
    </row>
    <row r="788" spans="1:2" hidden="1" x14ac:dyDescent="0.35">
      <c r="A788" s="39">
        <v>41456</v>
      </c>
      <c r="B788" s="40">
        <v>10.3</v>
      </c>
    </row>
    <row r="789" spans="1:2" hidden="1" x14ac:dyDescent="0.35">
      <c r="A789" s="39">
        <v>41487</v>
      </c>
      <c r="B789" s="40">
        <v>9.1</v>
      </c>
    </row>
    <row r="790" spans="1:2" hidden="1" x14ac:dyDescent="0.35">
      <c r="A790" s="39">
        <v>41518</v>
      </c>
      <c r="B790" s="40">
        <v>9.9</v>
      </c>
    </row>
    <row r="791" spans="1:2" hidden="1" x14ac:dyDescent="0.35">
      <c r="A791" s="39">
        <v>41548</v>
      </c>
      <c r="B791" s="40">
        <v>13.9</v>
      </c>
    </row>
    <row r="792" spans="1:2" hidden="1" x14ac:dyDescent="0.35">
      <c r="A792" s="39">
        <v>41579</v>
      </c>
      <c r="B792" s="40">
        <v>10.1</v>
      </c>
    </row>
    <row r="793" spans="1:2" hidden="1" x14ac:dyDescent="0.35">
      <c r="A793" s="39">
        <v>41609</v>
      </c>
      <c r="B793" s="40">
        <v>9.6</v>
      </c>
    </row>
    <row r="794" spans="1:2" hidden="1" x14ac:dyDescent="0.35">
      <c r="A794" s="39">
        <v>41640</v>
      </c>
      <c r="B794" s="40">
        <v>10</v>
      </c>
    </row>
    <row r="795" spans="1:2" hidden="1" x14ac:dyDescent="0.35">
      <c r="A795" s="39">
        <v>41671</v>
      </c>
      <c r="B795" s="40">
        <v>9.8000000000000007</v>
      </c>
    </row>
    <row r="796" spans="1:2" hidden="1" x14ac:dyDescent="0.35">
      <c r="A796" s="39">
        <v>41699</v>
      </c>
      <c r="B796" s="40">
        <v>10.1</v>
      </c>
    </row>
    <row r="797" spans="1:2" hidden="1" x14ac:dyDescent="0.35">
      <c r="A797" s="39">
        <v>41730</v>
      </c>
      <c r="B797" s="40">
        <v>10.9</v>
      </c>
    </row>
    <row r="798" spans="1:2" hidden="1" x14ac:dyDescent="0.35">
      <c r="A798" s="39">
        <v>41760</v>
      </c>
      <c r="B798" s="40">
        <v>10.8</v>
      </c>
    </row>
    <row r="799" spans="1:2" hidden="1" x14ac:dyDescent="0.35">
      <c r="A799" s="39">
        <v>41791</v>
      </c>
      <c r="B799" s="40">
        <v>10.4</v>
      </c>
    </row>
    <row r="800" spans="1:2" hidden="1" x14ac:dyDescent="0.35">
      <c r="A800" s="39">
        <v>41821</v>
      </c>
      <c r="B800" s="40">
        <v>10.1</v>
      </c>
    </row>
    <row r="801" spans="1:2" hidden="1" x14ac:dyDescent="0.35">
      <c r="A801" s="39">
        <v>41852</v>
      </c>
      <c r="B801" s="40">
        <v>11.4</v>
      </c>
    </row>
    <row r="802" spans="1:2" hidden="1" x14ac:dyDescent="0.35">
      <c r="A802" s="39">
        <v>41883</v>
      </c>
      <c r="B802" s="40">
        <v>10.199999999999999</v>
      </c>
    </row>
    <row r="803" spans="1:2" hidden="1" x14ac:dyDescent="0.35">
      <c r="A803" s="39">
        <v>41913</v>
      </c>
      <c r="B803" s="40">
        <v>9.8000000000000007</v>
      </c>
    </row>
    <row r="804" spans="1:2" hidden="1" x14ac:dyDescent="0.35">
      <c r="A804" s="39">
        <v>41944</v>
      </c>
      <c r="B804" s="40">
        <v>11.3</v>
      </c>
    </row>
    <row r="805" spans="1:2" hidden="1" x14ac:dyDescent="0.35">
      <c r="A805" s="39">
        <v>41974</v>
      </c>
      <c r="B805" s="40">
        <v>10.8</v>
      </c>
    </row>
    <row r="806" spans="1:2" hidden="1" x14ac:dyDescent="0.35">
      <c r="A806" s="39">
        <v>42005</v>
      </c>
      <c r="B806" s="40">
        <v>10.3</v>
      </c>
    </row>
    <row r="807" spans="1:2" hidden="1" x14ac:dyDescent="0.35">
      <c r="A807" s="39">
        <v>42036</v>
      </c>
      <c r="B807" s="40">
        <v>11.8</v>
      </c>
    </row>
    <row r="808" spans="1:2" hidden="1" x14ac:dyDescent="0.35">
      <c r="A808" s="39">
        <v>42064</v>
      </c>
      <c r="B808" s="40">
        <v>12</v>
      </c>
    </row>
    <row r="809" spans="1:2" hidden="1" x14ac:dyDescent="0.35">
      <c r="A809" s="39">
        <v>42095</v>
      </c>
      <c r="B809" s="40">
        <v>11.8</v>
      </c>
    </row>
    <row r="810" spans="1:2" hidden="1" x14ac:dyDescent="0.35">
      <c r="A810" s="39">
        <v>42125</v>
      </c>
      <c r="B810" s="40">
        <v>12.8</v>
      </c>
    </row>
    <row r="811" spans="1:2" hidden="1" x14ac:dyDescent="0.35">
      <c r="A811" s="39">
        <v>42156</v>
      </c>
      <c r="B811" s="40">
        <v>12.3</v>
      </c>
    </row>
    <row r="812" spans="1:2" hidden="1" x14ac:dyDescent="0.35">
      <c r="A812" s="39">
        <v>42186</v>
      </c>
      <c r="B812" s="40">
        <v>11.6</v>
      </c>
    </row>
    <row r="813" spans="1:2" hidden="1" x14ac:dyDescent="0.35">
      <c r="A813" s="39">
        <v>42217</v>
      </c>
      <c r="B813" s="40">
        <v>11.9</v>
      </c>
    </row>
    <row r="814" spans="1:2" hidden="1" x14ac:dyDescent="0.35">
      <c r="A814" s="39">
        <v>42248</v>
      </c>
      <c r="B814" s="40">
        <v>11.6</v>
      </c>
    </row>
    <row r="815" spans="1:2" hidden="1" x14ac:dyDescent="0.35">
      <c r="A815" s="39">
        <v>42278</v>
      </c>
      <c r="B815" s="40">
        <v>12.4</v>
      </c>
    </row>
    <row r="816" spans="1:2" hidden="1" x14ac:dyDescent="0.35">
      <c r="A816" s="39">
        <v>42309</v>
      </c>
      <c r="B816" s="40">
        <v>11.2</v>
      </c>
    </row>
    <row r="817" spans="1:2" hidden="1" x14ac:dyDescent="0.35">
      <c r="A817" s="39">
        <v>42339</v>
      </c>
      <c r="B817" s="40">
        <v>11.6</v>
      </c>
    </row>
    <row r="818" spans="1:2" hidden="1" x14ac:dyDescent="0.35">
      <c r="A818" s="39">
        <v>42370</v>
      </c>
      <c r="B818" s="40">
        <v>11</v>
      </c>
    </row>
    <row r="819" spans="1:2" hidden="1" x14ac:dyDescent="0.35">
      <c r="A819" s="39">
        <v>42401</v>
      </c>
      <c r="B819" s="40">
        <v>12.3</v>
      </c>
    </row>
    <row r="820" spans="1:2" hidden="1" x14ac:dyDescent="0.35">
      <c r="A820" s="39">
        <v>42430</v>
      </c>
      <c r="B820" s="40">
        <v>11.6</v>
      </c>
    </row>
    <row r="821" spans="1:2" hidden="1" x14ac:dyDescent="0.35">
      <c r="A821" s="39">
        <v>42461</v>
      </c>
      <c r="B821" s="40">
        <v>11.1</v>
      </c>
    </row>
    <row r="822" spans="1:2" hidden="1" x14ac:dyDescent="0.35">
      <c r="A822" s="39">
        <v>42491</v>
      </c>
      <c r="B822" s="40">
        <v>12</v>
      </c>
    </row>
    <row r="823" spans="1:2" hidden="1" x14ac:dyDescent="0.35">
      <c r="A823" s="39">
        <v>42522</v>
      </c>
      <c r="B823" s="40">
        <v>14.5</v>
      </c>
    </row>
    <row r="824" spans="1:2" hidden="1" x14ac:dyDescent="0.35">
      <c r="A824" s="39">
        <v>42552</v>
      </c>
      <c r="B824" s="40">
        <v>12.8</v>
      </c>
    </row>
    <row r="825" spans="1:2" hidden="1" x14ac:dyDescent="0.35">
      <c r="A825" s="39">
        <v>42583</v>
      </c>
      <c r="B825" s="40">
        <v>12.7</v>
      </c>
    </row>
    <row r="826" spans="1:2" hidden="1" x14ac:dyDescent="0.35">
      <c r="A826" s="39">
        <v>42614</v>
      </c>
      <c r="B826" s="40">
        <v>13.3</v>
      </c>
    </row>
    <row r="827" spans="1:2" hidden="1" x14ac:dyDescent="0.35">
      <c r="A827" s="39">
        <v>42644</v>
      </c>
      <c r="B827" s="40">
        <v>13.1</v>
      </c>
    </row>
    <row r="828" spans="1:2" hidden="1" x14ac:dyDescent="0.35">
      <c r="A828" s="39">
        <v>42675</v>
      </c>
      <c r="B828" s="40">
        <v>11.5</v>
      </c>
    </row>
    <row r="829" spans="1:2" hidden="1" x14ac:dyDescent="0.35">
      <c r="A829" s="39">
        <v>42705</v>
      </c>
      <c r="B829" s="40">
        <v>13.7</v>
      </c>
    </row>
    <row r="830" spans="1:2" hidden="1" x14ac:dyDescent="0.35">
      <c r="A830" s="39">
        <v>42736</v>
      </c>
      <c r="B830" s="40">
        <v>14.1</v>
      </c>
    </row>
    <row r="831" spans="1:2" hidden="1" x14ac:dyDescent="0.35">
      <c r="A831" s="39">
        <v>42767</v>
      </c>
      <c r="B831" s="40">
        <v>13.2</v>
      </c>
    </row>
    <row r="832" spans="1:2" hidden="1" x14ac:dyDescent="0.35">
      <c r="A832" s="39">
        <v>42795</v>
      </c>
      <c r="B832" s="40">
        <v>13.3</v>
      </c>
    </row>
    <row r="833" spans="1:2" hidden="1" x14ac:dyDescent="0.35">
      <c r="A833" s="39">
        <v>42826</v>
      </c>
      <c r="B833" s="40">
        <v>13.2</v>
      </c>
    </row>
    <row r="834" spans="1:2" hidden="1" x14ac:dyDescent="0.35">
      <c r="A834" s="39">
        <v>42856</v>
      </c>
      <c r="B834" s="40">
        <v>12</v>
      </c>
    </row>
    <row r="835" spans="1:2" hidden="1" x14ac:dyDescent="0.35">
      <c r="A835" s="39">
        <v>42887</v>
      </c>
      <c r="B835" s="40">
        <v>13.4</v>
      </c>
    </row>
    <row r="836" spans="1:2" hidden="1" x14ac:dyDescent="0.35">
      <c r="A836" s="39">
        <v>42917</v>
      </c>
      <c r="B836" s="40">
        <v>15.1</v>
      </c>
    </row>
    <row r="837" spans="1:2" hidden="1" x14ac:dyDescent="0.35">
      <c r="A837" s="39">
        <v>42948</v>
      </c>
      <c r="B837" s="40">
        <v>14.6</v>
      </c>
    </row>
    <row r="838" spans="1:2" hidden="1" x14ac:dyDescent="0.35">
      <c r="A838" s="39">
        <v>42979</v>
      </c>
      <c r="B838" s="40">
        <v>13.6</v>
      </c>
    </row>
    <row r="839" spans="1:2" hidden="1" x14ac:dyDescent="0.35">
      <c r="A839" s="39">
        <v>43009</v>
      </c>
      <c r="B839" s="40">
        <v>13.8</v>
      </c>
    </row>
    <row r="840" spans="1:2" hidden="1" x14ac:dyDescent="0.35">
      <c r="A840" s="39">
        <v>43040</v>
      </c>
      <c r="B840" s="40">
        <v>14.1</v>
      </c>
    </row>
    <row r="841" spans="1:2" hidden="1" x14ac:dyDescent="0.35">
      <c r="A841" s="39">
        <v>43070</v>
      </c>
      <c r="B841" s="40">
        <v>14</v>
      </c>
    </row>
    <row r="842" spans="1:2" hidden="1" x14ac:dyDescent="0.35">
      <c r="A842" s="39">
        <v>43101</v>
      </c>
      <c r="B842" s="40">
        <v>13.3</v>
      </c>
    </row>
    <row r="843" spans="1:2" hidden="1" x14ac:dyDescent="0.35">
      <c r="A843" s="39">
        <v>43132</v>
      </c>
      <c r="B843" s="40">
        <v>12.8</v>
      </c>
    </row>
    <row r="844" spans="1:2" hidden="1" x14ac:dyDescent="0.35">
      <c r="A844" s="39">
        <v>43160</v>
      </c>
      <c r="B844" s="40">
        <v>12.8</v>
      </c>
    </row>
    <row r="845" spans="1:2" hidden="1" x14ac:dyDescent="0.35">
      <c r="A845" s="39">
        <v>43191</v>
      </c>
      <c r="B845" s="40">
        <v>13.3</v>
      </c>
    </row>
    <row r="846" spans="1:2" hidden="1" x14ac:dyDescent="0.35">
      <c r="A846" s="39">
        <v>43221</v>
      </c>
      <c r="B846" s="40">
        <v>12.9</v>
      </c>
    </row>
    <row r="847" spans="1:2" hidden="1" x14ac:dyDescent="0.35">
      <c r="A847" s="39">
        <v>43252</v>
      </c>
      <c r="B847" s="40">
        <v>14.7</v>
      </c>
    </row>
    <row r="848" spans="1:2" hidden="1" x14ac:dyDescent="0.35">
      <c r="A848" s="39">
        <v>43282</v>
      </c>
      <c r="B848" s="40">
        <v>14.3</v>
      </c>
    </row>
    <row r="849" spans="1:2" hidden="1" x14ac:dyDescent="0.35">
      <c r="A849" s="39">
        <v>43313</v>
      </c>
      <c r="B849" s="40">
        <v>14.1</v>
      </c>
    </row>
    <row r="850" spans="1:2" hidden="1" x14ac:dyDescent="0.35">
      <c r="A850" s="39">
        <v>43344</v>
      </c>
      <c r="B850" s="40">
        <v>14.3</v>
      </c>
    </row>
    <row r="851" spans="1:2" hidden="1" x14ac:dyDescent="0.35">
      <c r="A851" s="39">
        <v>43374</v>
      </c>
      <c r="B851" s="40">
        <v>14</v>
      </c>
    </row>
    <row r="852" spans="1:2" hidden="1" x14ac:dyDescent="0.35">
      <c r="A852" s="39">
        <v>43405</v>
      </c>
      <c r="B852" s="40">
        <v>13.8</v>
      </c>
    </row>
    <row r="853" spans="1:2" hidden="1" x14ac:dyDescent="0.35">
      <c r="A853" s="39">
        <v>43435</v>
      </c>
      <c r="B853" s="40">
        <v>11.8</v>
      </c>
    </row>
    <row r="854" spans="1:2" hidden="1" x14ac:dyDescent="0.35">
      <c r="A854" s="39">
        <v>43466</v>
      </c>
      <c r="B854" s="40">
        <v>15</v>
      </c>
    </row>
    <row r="855" spans="1:2" hidden="1" x14ac:dyDescent="0.35">
      <c r="A855" s="39">
        <v>43497</v>
      </c>
      <c r="B855" s="40">
        <v>12.4</v>
      </c>
    </row>
    <row r="856" spans="1:2" hidden="1" x14ac:dyDescent="0.35">
      <c r="A856" s="39">
        <v>43525</v>
      </c>
      <c r="B856" s="40">
        <v>13.7</v>
      </c>
    </row>
    <row r="857" spans="1:2" hidden="1" x14ac:dyDescent="0.35">
      <c r="A857" s="39">
        <v>43556</v>
      </c>
      <c r="B857" s="40">
        <v>12.3</v>
      </c>
    </row>
    <row r="858" spans="1:2" hidden="1" x14ac:dyDescent="0.35">
      <c r="A858" s="39">
        <v>43586</v>
      </c>
      <c r="B858" s="40">
        <v>14.4</v>
      </c>
    </row>
    <row r="859" spans="1:2" hidden="1" x14ac:dyDescent="0.35">
      <c r="A859" s="39">
        <v>43617</v>
      </c>
      <c r="B859" s="40">
        <v>14.2</v>
      </c>
    </row>
    <row r="860" spans="1:2" hidden="1" x14ac:dyDescent="0.35">
      <c r="A860" s="39">
        <v>43647</v>
      </c>
      <c r="B860" s="40">
        <v>14.1</v>
      </c>
    </row>
    <row r="861" spans="1:2" hidden="1" x14ac:dyDescent="0.35">
      <c r="A861" s="39">
        <v>43678</v>
      </c>
      <c r="B861" s="40">
        <v>14</v>
      </c>
    </row>
    <row r="862" spans="1:2" hidden="1" x14ac:dyDescent="0.35">
      <c r="A862" s="39">
        <v>43709</v>
      </c>
      <c r="B862" s="40">
        <v>13.6</v>
      </c>
    </row>
    <row r="863" spans="1:2" hidden="1" x14ac:dyDescent="0.35">
      <c r="A863" s="39">
        <v>43739</v>
      </c>
      <c r="B863" s="40">
        <v>14</v>
      </c>
    </row>
    <row r="864" spans="1:2" hidden="1" x14ac:dyDescent="0.35">
      <c r="A864" s="39">
        <v>43770</v>
      </c>
      <c r="B864" s="40">
        <v>13.3</v>
      </c>
    </row>
    <row r="865" spans="1:3" hidden="1" x14ac:dyDescent="0.35">
      <c r="A865" s="39">
        <v>43800</v>
      </c>
      <c r="B865" s="40">
        <v>13.5</v>
      </c>
    </row>
    <row r="866" spans="1:3" x14ac:dyDescent="0.35">
      <c r="A866" s="39">
        <v>43831</v>
      </c>
      <c r="B866" s="40">
        <v>11.1</v>
      </c>
    </row>
    <row r="867" spans="1:3" x14ac:dyDescent="0.35">
      <c r="A867" s="39">
        <v>43862</v>
      </c>
      <c r="B867" s="40">
        <v>13</v>
      </c>
    </row>
    <row r="868" spans="1:3" x14ac:dyDescent="0.35">
      <c r="A868" s="39">
        <v>43891</v>
      </c>
      <c r="B868" s="40">
        <v>28.4</v>
      </c>
      <c r="C868" s="41">
        <f>+AVERAGE(B866:B868)</f>
        <v>17.5</v>
      </c>
    </row>
    <row r="869" spans="1:3" x14ac:dyDescent="0.35">
      <c r="A869" s="39">
        <v>43922</v>
      </c>
      <c r="B869" s="40">
        <v>77.900000000000006</v>
      </c>
    </row>
    <row r="870" spans="1:3" x14ac:dyDescent="0.35">
      <c r="A870" s="39">
        <v>43952</v>
      </c>
      <c r="B870" s="40">
        <v>72.900000000000006</v>
      </c>
    </row>
    <row r="871" spans="1:3" x14ac:dyDescent="0.35">
      <c r="A871" s="39">
        <v>43983</v>
      </c>
      <c r="B871" s="40">
        <v>59.8</v>
      </c>
      <c r="C871" s="41">
        <f>+AVERAGE(B869:B871)</f>
        <v>70.2</v>
      </c>
    </row>
    <row r="872" spans="1:3" x14ac:dyDescent="0.35">
      <c r="A872" s="39">
        <v>44013</v>
      </c>
      <c r="B872" s="40">
        <v>56.6</v>
      </c>
    </row>
    <row r="873" spans="1:3" x14ac:dyDescent="0.35">
      <c r="A873" s="39">
        <v>44044</v>
      </c>
      <c r="B873" s="40">
        <v>45.8</v>
      </c>
    </row>
    <row r="874" spans="1:3" x14ac:dyDescent="0.35">
      <c r="A874" s="39">
        <v>44075</v>
      </c>
      <c r="B874" s="40">
        <v>37</v>
      </c>
      <c r="C874" s="41">
        <f>+AVERAGE(B872:B874)</f>
        <v>46.466666666666669</v>
      </c>
    </row>
    <row r="875" spans="1:3" x14ac:dyDescent="0.35">
      <c r="A875" s="39">
        <v>44105</v>
      </c>
      <c r="B875" s="40">
        <v>29.4</v>
      </c>
    </row>
    <row r="876" spans="1:3" x14ac:dyDescent="0.35">
      <c r="A876" s="39">
        <v>44136</v>
      </c>
      <c r="B876" s="40">
        <v>25.9</v>
      </c>
    </row>
    <row r="877" spans="1:3" x14ac:dyDescent="0.35">
      <c r="A877" s="39">
        <v>44166</v>
      </c>
      <c r="B877" s="40">
        <v>28.4</v>
      </c>
      <c r="C877" s="41">
        <f>+AVERAGE(B875:B877)</f>
        <v>27.899999999999995</v>
      </c>
    </row>
    <row r="878" spans="1:3" x14ac:dyDescent="0.35">
      <c r="A878" s="39">
        <v>44197</v>
      </c>
      <c r="B878" s="40">
        <v>27</v>
      </c>
    </row>
    <row r="879" spans="1:3" x14ac:dyDescent="0.35">
      <c r="A879" s="39">
        <v>44228</v>
      </c>
      <c r="B879" s="40">
        <v>22.3</v>
      </c>
    </row>
    <row r="880" spans="1:3" x14ac:dyDescent="0.35">
      <c r="A880" s="39">
        <v>44256</v>
      </c>
      <c r="B880" s="40">
        <v>20.8</v>
      </c>
      <c r="C880" s="41">
        <f>+AVERAGE(B878:B880)</f>
        <v>23.366666666666664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91"/>
  <sheetViews>
    <sheetView topLeftCell="A256" workbookViewId="0">
      <selection activeCell="A292" sqref="A292"/>
    </sheetView>
  </sheetViews>
  <sheetFormatPr defaultColWidth="9.08984375" defaultRowHeight="14.5" x14ac:dyDescent="0.35"/>
  <cols>
    <col min="1" max="1" width="32.26953125" style="12" customWidth="1"/>
    <col min="2" max="2" width="9.6328125" style="14" customWidth="1"/>
    <col min="3" max="3" width="20.54296875" style="14" customWidth="1"/>
    <col min="4" max="4" width="13.6328125" style="14" customWidth="1"/>
    <col min="5" max="5" width="25.08984375" style="13" bestFit="1" customWidth="1"/>
    <col min="6" max="6" width="25.08984375" style="13" customWidth="1"/>
    <col min="7" max="7" width="16.90625" style="13" bestFit="1" customWidth="1"/>
    <col min="8" max="8" width="22.36328125" style="13" bestFit="1" customWidth="1"/>
    <col min="9" max="9" width="23.90625" style="13" bestFit="1" customWidth="1"/>
    <col min="10" max="10" width="14.36328125" style="13" bestFit="1" customWidth="1"/>
    <col min="11" max="12" width="13.36328125" style="13" bestFit="1" customWidth="1"/>
    <col min="13" max="13" width="14.36328125" style="13" bestFit="1" customWidth="1"/>
    <col min="14" max="14" width="13.36328125" style="13" bestFit="1" customWidth="1"/>
    <col min="15" max="15" width="24.36328125" style="13" bestFit="1" customWidth="1"/>
    <col min="16" max="16" width="30.6328125" style="13" bestFit="1" customWidth="1"/>
    <col min="17" max="17" width="32.36328125" style="13" bestFit="1" customWidth="1"/>
    <col min="18" max="18" width="5" style="12" bestFit="1" customWidth="1"/>
    <col min="19" max="19" width="6.90625" style="12" bestFit="1" customWidth="1"/>
    <col min="20" max="16384" width="9.08984375" style="12"/>
  </cols>
  <sheetData>
    <row r="1" spans="1:19" x14ac:dyDescent="0.35">
      <c r="A1" s="12" t="s">
        <v>58</v>
      </c>
      <c r="E1" s="13" t="s">
        <v>57</v>
      </c>
      <c r="F1" s="27" t="s">
        <v>56</v>
      </c>
      <c r="G1" s="13" t="s">
        <v>55</v>
      </c>
      <c r="H1" s="13" t="s">
        <v>54</v>
      </c>
      <c r="I1" s="13" t="s">
        <v>53</v>
      </c>
      <c r="J1" s="13" t="s">
        <v>52</v>
      </c>
      <c r="K1" s="13" t="s">
        <v>51</v>
      </c>
      <c r="L1" s="13" t="s">
        <v>50</v>
      </c>
      <c r="M1" s="13" t="s">
        <v>49</v>
      </c>
      <c r="N1" s="13" t="s">
        <v>48</v>
      </c>
      <c r="O1" s="13" t="s">
        <v>47</v>
      </c>
      <c r="P1" s="13" t="s">
        <v>46</v>
      </c>
      <c r="Q1" s="13" t="s">
        <v>45</v>
      </c>
    </row>
    <row r="2" spans="1:19" x14ac:dyDescent="0.35">
      <c r="A2" s="26">
        <v>35827</v>
      </c>
      <c r="B2" s="24"/>
      <c r="C2" s="24"/>
      <c r="D2" s="24"/>
      <c r="E2" s="13">
        <v>128881928</v>
      </c>
      <c r="F2" s="13">
        <v>7160231.375</v>
      </c>
      <c r="G2" s="13">
        <v>124794152</v>
      </c>
      <c r="H2" s="13">
        <v>121384344</v>
      </c>
      <c r="I2" s="13">
        <v>3409807</v>
      </c>
      <c r="J2" s="13">
        <v>1590450</v>
      </c>
      <c r="K2" s="13">
        <v>3075936.75</v>
      </c>
      <c r="L2" s="13">
        <v>1980057.125</v>
      </c>
      <c r="M2" s="13">
        <v>3426765.25</v>
      </c>
      <c r="N2" s="13">
        <v>1753409</v>
      </c>
      <c r="O2" s="13">
        <v>96.828277587890625</v>
      </c>
      <c r="P2" s="13">
        <v>94.182594299316406</v>
      </c>
      <c r="Q2" s="13">
        <v>2.6456828117370605</v>
      </c>
      <c r="R2" s="25"/>
      <c r="S2" s="25"/>
    </row>
    <row r="3" spans="1:19" x14ac:dyDescent="0.35">
      <c r="A3" s="26">
        <v>35855</v>
      </c>
      <c r="B3" s="24"/>
      <c r="C3" s="24"/>
      <c r="D3" s="24"/>
      <c r="E3" s="13">
        <v>129481840</v>
      </c>
      <c r="F3" s="13">
        <v>6704268.125</v>
      </c>
      <c r="G3" s="13">
        <v>125613928</v>
      </c>
      <c r="H3" s="13">
        <v>122313360</v>
      </c>
      <c r="I3" s="13">
        <v>3300566.25</v>
      </c>
      <c r="J3" s="13">
        <v>1630910.375</v>
      </c>
      <c r="K3" s="13">
        <v>2921121.5</v>
      </c>
      <c r="L3" s="13">
        <v>1776871.5</v>
      </c>
      <c r="M3" s="13">
        <v>3313390.75</v>
      </c>
      <c r="N3" s="13">
        <v>1614005.875</v>
      </c>
      <c r="O3" s="13">
        <v>97.012779235839844</v>
      </c>
      <c r="P3" s="13">
        <v>94.463714599609375</v>
      </c>
      <c r="Q3" s="13">
        <v>2.5490572452545166</v>
      </c>
      <c r="R3" s="25"/>
      <c r="S3" s="25"/>
    </row>
    <row r="4" spans="1:19" x14ac:dyDescent="0.35">
      <c r="A4" s="26">
        <v>35886</v>
      </c>
      <c r="B4" s="24"/>
      <c r="C4" s="24"/>
      <c r="D4" s="24"/>
      <c r="E4" s="13">
        <v>130150344</v>
      </c>
      <c r="F4" s="13">
        <v>6702219.5</v>
      </c>
      <c r="G4" s="13">
        <v>125422800</v>
      </c>
      <c r="H4" s="13">
        <v>121734832</v>
      </c>
      <c r="I4" s="13">
        <v>3687967.25</v>
      </c>
      <c r="J4" s="13">
        <v>1561758.875</v>
      </c>
      <c r="K4" s="13">
        <v>3560981.5</v>
      </c>
      <c r="L4" s="13">
        <v>2299323</v>
      </c>
      <c r="M4" s="13">
        <v>2651496.75</v>
      </c>
      <c r="N4" s="13">
        <v>1751399.75</v>
      </c>
      <c r="O4" s="13">
        <v>96.367630004882813</v>
      </c>
      <c r="P4" s="13">
        <v>93.534004211425781</v>
      </c>
      <c r="Q4" s="13">
        <v>2.8336207866668701</v>
      </c>
      <c r="R4" s="25"/>
      <c r="S4" s="25"/>
    </row>
    <row r="5" spans="1:19" x14ac:dyDescent="0.35">
      <c r="A5" s="26">
        <v>35916</v>
      </c>
      <c r="B5" s="24"/>
      <c r="C5" s="24"/>
      <c r="D5" s="24"/>
      <c r="E5" s="13">
        <v>130735296</v>
      </c>
      <c r="F5" s="13">
        <v>5805327.375</v>
      </c>
      <c r="G5" s="13">
        <v>126484704</v>
      </c>
      <c r="H5" s="13">
        <v>123094376</v>
      </c>
      <c r="I5" s="13">
        <v>3390328.75</v>
      </c>
      <c r="J5" s="13">
        <v>1521022.375</v>
      </c>
      <c r="K5" s="13">
        <v>3180431.25</v>
      </c>
      <c r="L5" s="13">
        <v>1710946.875</v>
      </c>
      <c r="M5" s="13">
        <v>2705633.25</v>
      </c>
      <c r="N5" s="13">
        <v>1388747.25</v>
      </c>
      <c r="O5" s="13">
        <v>96.748703002929688</v>
      </c>
      <c r="P5" s="13">
        <v>94.155426025390625</v>
      </c>
      <c r="Q5" s="13">
        <v>2.5932772159576416</v>
      </c>
      <c r="R5" s="25"/>
      <c r="S5" s="25"/>
    </row>
    <row r="6" spans="1:19" x14ac:dyDescent="0.35">
      <c r="A6" s="26">
        <v>35947</v>
      </c>
      <c r="B6" s="24"/>
      <c r="C6" s="24"/>
      <c r="D6" s="24"/>
      <c r="E6" s="13">
        <v>131475624</v>
      </c>
      <c r="F6" s="13">
        <v>6031573.25</v>
      </c>
      <c r="G6" s="13">
        <v>126733176</v>
      </c>
      <c r="H6" s="13">
        <v>122781448</v>
      </c>
      <c r="I6" s="13">
        <v>3951733</v>
      </c>
      <c r="J6" s="13">
        <v>1612844.375</v>
      </c>
      <c r="K6" s="13">
        <v>4002708.25</v>
      </c>
      <c r="L6" s="13">
        <v>1853354.625</v>
      </c>
      <c r="M6" s="13">
        <v>2837870.5</v>
      </c>
      <c r="N6" s="13">
        <v>1340348.125</v>
      </c>
      <c r="O6" s="13">
        <v>96.392906188964844</v>
      </c>
      <c r="P6" s="13">
        <v>93.387229919433594</v>
      </c>
      <c r="Q6" s="13">
        <v>3.0056772232055664</v>
      </c>
      <c r="R6" s="25"/>
      <c r="S6" s="25"/>
    </row>
    <row r="7" spans="1:19" x14ac:dyDescent="0.35">
      <c r="A7" s="26">
        <v>35977</v>
      </c>
      <c r="B7" s="24"/>
      <c r="C7" s="24"/>
      <c r="D7" s="24"/>
      <c r="E7" s="13">
        <v>132264616</v>
      </c>
      <c r="F7" s="13">
        <v>6823195.875</v>
      </c>
      <c r="G7" s="13">
        <v>126707568</v>
      </c>
      <c r="H7" s="13">
        <v>122276312</v>
      </c>
      <c r="I7" s="13">
        <v>4431252.5</v>
      </c>
      <c r="J7" s="13">
        <v>2024733.5</v>
      </c>
      <c r="K7" s="13">
        <v>4372404.5</v>
      </c>
      <c r="L7" s="13">
        <v>2302622.75</v>
      </c>
      <c r="M7" s="13">
        <v>2814047.75</v>
      </c>
      <c r="N7" s="13">
        <v>1706525.375</v>
      </c>
      <c r="O7" s="13">
        <v>95.798538208007813</v>
      </c>
      <c r="P7" s="13">
        <v>92.4482421875</v>
      </c>
      <c r="Q7" s="13">
        <v>3.3502931594848633</v>
      </c>
      <c r="R7" s="25"/>
      <c r="S7" s="25"/>
    </row>
    <row r="8" spans="1:19" x14ac:dyDescent="0.35">
      <c r="A8" s="26">
        <v>36008</v>
      </c>
      <c r="B8" s="24"/>
      <c r="C8" s="24"/>
      <c r="D8" s="24"/>
      <c r="E8" s="13">
        <v>132768520</v>
      </c>
      <c r="F8" s="13">
        <v>6804304.875</v>
      </c>
      <c r="G8" s="13">
        <v>126953216</v>
      </c>
      <c r="H8" s="13">
        <v>123350960</v>
      </c>
      <c r="I8" s="13">
        <v>3602259.5</v>
      </c>
      <c r="J8" s="13">
        <v>1696978</v>
      </c>
      <c r="K8" s="13">
        <v>4705087</v>
      </c>
      <c r="L8" s="13">
        <v>2137154.75</v>
      </c>
      <c r="M8" s="13">
        <v>2916582.75</v>
      </c>
      <c r="N8" s="13">
        <v>1750567.375</v>
      </c>
      <c r="O8" s="13">
        <v>95.619964599609375</v>
      </c>
      <c r="P8" s="13">
        <v>92.906784057617188</v>
      </c>
      <c r="Q8" s="13">
        <v>2.7131879329681396</v>
      </c>
      <c r="R8" s="25"/>
      <c r="S8" s="25"/>
    </row>
    <row r="9" spans="1:19" x14ac:dyDescent="0.35">
      <c r="A9" s="26">
        <v>36039</v>
      </c>
      <c r="B9" s="24"/>
      <c r="C9" s="24"/>
      <c r="D9" s="24"/>
      <c r="E9" s="13">
        <v>132205848</v>
      </c>
      <c r="F9" s="13">
        <v>6312965</v>
      </c>
      <c r="G9" s="13">
        <v>126064128</v>
      </c>
      <c r="H9" s="13">
        <v>122129480</v>
      </c>
      <c r="I9" s="13">
        <v>3934650.25</v>
      </c>
      <c r="J9" s="13">
        <v>1721026.125</v>
      </c>
      <c r="K9" s="13">
        <v>4837949</v>
      </c>
      <c r="L9" s="13">
        <v>2036295.625</v>
      </c>
      <c r="M9" s="13">
        <v>2695731.5</v>
      </c>
      <c r="N9" s="13">
        <v>1580937.875</v>
      </c>
      <c r="O9" s="13">
        <v>95.354423522949219</v>
      </c>
      <c r="P9" s="13">
        <v>92.378273010253906</v>
      </c>
      <c r="Q9" s="13">
        <v>2.9761545658111572</v>
      </c>
      <c r="R9" s="25"/>
      <c r="S9" s="25"/>
    </row>
    <row r="10" spans="1:19" x14ac:dyDescent="0.35">
      <c r="A10" s="26">
        <v>36069</v>
      </c>
      <c r="B10" s="24"/>
      <c r="C10" s="24"/>
      <c r="D10" s="24"/>
      <c r="E10" s="13">
        <v>131864048</v>
      </c>
      <c r="F10" s="13">
        <v>6037493.125</v>
      </c>
      <c r="G10" s="13">
        <v>126757952</v>
      </c>
      <c r="H10" s="13">
        <v>122756880</v>
      </c>
      <c r="I10" s="13">
        <v>4001070.75</v>
      </c>
      <c r="J10" s="13">
        <v>1648712.75</v>
      </c>
      <c r="K10" s="13">
        <v>3759044</v>
      </c>
      <c r="L10" s="13">
        <v>2074861.125</v>
      </c>
      <c r="M10" s="13">
        <v>2518163.75</v>
      </c>
      <c r="N10" s="13">
        <v>1444468.25</v>
      </c>
      <c r="O10" s="13">
        <v>96.127754211425781</v>
      </c>
      <c r="P10" s="13">
        <v>93.093513488769531</v>
      </c>
      <c r="Q10" s="13">
        <v>3.0342392921447754</v>
      </c>
      <c r="R10" s="25"/>
      <c r="S10" s="25"/>
    </row>
    <row r="11" spans="1:19" x14ac:dyDescent="0.35">
      <c r="A11" s="26">
        <v>36100</v>
      </c>
      <c r="B11" s="24"/>
      <c r="C11" s="24"/>
      <c r="D11" s="24"/>
      <c r="E11" s="13">
        <v>132424368</v>
      </c>
      <c r="F11" s="13">
        <v>5908842</v>
      </c>
      <c r="G11" s="13">
        <v>127985296</v>
      </c>
      <c r="H11" s="13">
        <v>124788992</v>
      </c>
      <c r="I11" s="13">
        <v>3196302.5</v>
      </c>
      <c r="J11" s="13">
        <v>1570799.125</v>
      </c>
      <c r="K11" s="13">
        <v>3570018</v>
      </c>
      <c r="L11" s="13">
        <v>1539682.75</v>
      </c>
      <c r="M11" s="13">
        <v>2671892.5</v>
      </c>
      <c r="N11" s="13">
        <v>1697266.75</v>
      </c>
      <c r="O11" s="13">
        <v>96.647842407226563</v>
      </c>
      <c r="P11" s="13">
        <v>94.234161376953125</v>
      </c>
      <c r="Q11" s="13">
        <v>2.4136815071105957</v>
      </c>
      <c r="R11" s="25"/>
      <c r="S11" s="25"/>
    </row>
    <row r="12" spans="1:19" x14ac:dyDescent="0.35">
      <c r="A12" s="26">
        <v>36130</v>
      </c>
      <c r="B12" s="24"/>
      <c r="C12" s="24"/>
      <c r="D12" s="24"/>
      <c r="E12" s="13">
        <v>132576960</v>
      </c>
      <c r="F12" s="13">
        <v>5967972.25</v>
      </c>
      <c r="G12" s="13">
        <v>128111704</v>
      </c>
      <c r="H12" s="13">
        <v>125076624</v>
      </c>
      <c r="I12" s="13">
        <v>3035073</v>
      </c>
      <c r="J12" s="13">
        <v>1616230.625</v>
      </c>
      <c r="K12" s="13">
        <v>3475182</v>
      </c>
      <c r="L12" s="13">
        <v>1559417.25</v>
      </c>
      <c r="M12" s="13">
        <v>2787635.25</v>
      </c>
      <c r="N12" s="13">
        <v>1620919.75</v>
      </c>
      <c r="O12" s="13">
        <v>96.631950378417969</v>
      </c>
      <c r="P12" s="13">
        <v>94.3426513671875</v>
      </c>
      <c r="Q12" s="13">
        <v>2.2892913818359375</v>
      </c>
      <c r="R12" s="25"/>
      <c r="S12" s="25"/>
    </row>
    <row r="13" spans="1:19" x14ac:dyDescent="0.35">
      <c r="A13" s="26">
        <v>36161</v>
      </c>
      <c r="B13" s="24"/>
      <c r="C13" s="24"/>
      <c r="D13" s="24"/>
      <c r="E13" s="13">
        <v>132731856</v>
      </c>
      <c r="F13" s="13">
        <v>5603435.25</v>
      </c>
      <c r="G13" s="13">
        <v>126726608</v>
      </c>
      <c r="H13" s="13">
        <v>123315736</v>
      </c>
      <c r="I13" s="13">
        <v>3410870.75</v>
      </c>
      <c r="J13" s="13">
        <v>2268187</v>
      </c>
      <c r="K13" s="13">
        <v>4168304.5</v>
      </c>
      <c r="L13" s="13">
        <v>1492955.5</v>
      </c>
      <c r="M13" s="13">
        <v>2642083</v>
      </c>
      <c r="N13" s="13">
        <v>1468396.75</v>
      </c>
      <c r="O13" s="13">
        <v>95.475654602050781</v>
      </c>
      <c r="P13" s="13">
        <v>92.905906677246094</v>
      </c>
      <c r="Q13" s="13">
        <v>2.5697453022003174</v>
      </c>
      <c r="R13" s="25"/>
      <c r="S13" s="25"/>
    </row>
    <row r="14" spans="1:19" x14ac:dyDescent="0.35">
      <c r="A14" s="26">
        <v>36192</v>
      </c>
      <c r="B14" s="24"/>
      <c r="C14" s="24"/>
      <c r="D14" s="24"/>
      <c r="E14" s="13">
        <v>131338976</v>
      </c>
      <c r="F14" s="13">
        <v>6393926.25</v>
      </c>
      <c r="G14" s="13">
        <v>126758896</v>
      </c>
      <c r="H14" s="13">
        <v>123367432</v>
      </c>
      <c r="I14" s="13">
        <v>3391461.75</v>
      </c>
      <c r="J14" s="13">
        <v>1764109</v>
      </c>
      <c r="K14" s="13">
        <v>3413678</v>
      </c>
      <c r="L14" s="13">
        <v>1791618.75</v>
      </c>
      <c r="M14" s="13">
        <v>3042699.25</v>
      </c>
      <c r="N14" s="13">
        <v>1559608.25</v>
      </c>
      <c r="O14" s="13">
        <v>96.512779235839844</v>
      </c>
      <c r="P14" s="13">
        <v>93.930557250976563</v>
      </c>
      <c r="Q14" s="13">
        <v>2.5822203159332275</v>
      </c>
      <c r="R14" s="25"/>
      <c r="S14" s="25"/>
    </row>
    <row r="15" spans="1:19" x14ac:dyDescent="0.35">
      <c r="A15" s="26">
        <v>36220</v>
      </c>
      <c r="B15" s="24"/>
      <c r="C15" s="24"/>
      <c r="D15" s="24"/>
      <c r="E15" s="13">
        <v>131638752</v>
      </c>
      <c r="F15" s="13">
        <v>6666340.125</v>
      </c>
      <c r="G15" s="13">
        <v>127352392</v>
      </c>
      <c r="H15" s="13">
        <v>123922208</v>
      </c>
      <c r="I15" s="13">
        <v>3430179.75</v>
      </c>
      <c r="J15" s="13">
        <v>1511042.5</v>
      </c>
      <c r="K15" s="13">
        <v>3034714.75</v>
      </c>
      <c r="L15" s="13">
        <v>2126573</v>
      </c>
      <c r="M15" s="13">
        <v>3018006.5</v>
      </c>
      <c r="N15" s="13">
        <v>1521760.625</v>
      </c>
      <c r="O15" s="13">
        <v>96.743843078613281</v>
      </c>
      <c r="P15" s="13">
        <v>94.138092041015625</v>
      </c>
      <c r="Q15" s="13">
        <v>2.6057522296905518</v>
      </c>
      <c r="R15" s="25"/>
      <c r="S15" s="25"/>
    </row>
    <row r="16" spans="1:19" x14ac:dyDescent="0.35">
      <c r="A16" s="26">
        <v>36251</v>
      </c>
      <c r="B16" s="24"/>
      <c r="C16" s="24"/>
      <c r="D16" s="24"/>
      <c r="E16" s="13">
        <v>132298888</v>
      </c>
      <c r="F16" s="13">
        <v>6109599</v>
      </c>
      <c r="G16" s="13">
        <v>127197360</v>
      </c>
      <c r="H16" s="13">
        <v>123502736</v>
      </c>
      <c r="I16" s="13">
        <v>3694620.75</v>
      </c>
      <c r="J16" s="13">
        <v>1606846.875</v>
      </c>
      <c r="K16" s="13">
        <v>3831710.75</v>
      </c>
      <c r="L16" s="13">
        <v>1987873.75</v>
      </c>
      <c r="M16" s="13">
        <v>2596934</v>
      </c>
      <c r="N16" s="13">
        <v>1524791.25</v>
      </c>
      <c r="O16" s="13">
        <v>96.143936157226563</v>
      </c>
      <c r="P16" s="13">
        <v>93.351303100585938</v>
      </c>
      <c r="Q16" s="13">
        <v>2.7926318645477295</v>
      </c>
      <c r="R16" s="25"/>
      <c r="S16" s="25"/>
    </row>
    <row r="17" spans="1:19" x14ac:dyDescent="0.35">
      <c r="A17" s="26">
        <v>36281</v>
      </c>
      <c r="B17" s="24"/>
      <c r="C17" s="24"/>
      <c r="D17" s="24"/>
      <c r="E17" s="13">
        <v>132552000</v>
      </c>
      <c r="F17" s="13">
        <v>5934079.625</v>
      </c>
      <c r="G17" s="13">
        <v>127901712</v>
      </c>
      <c r="H17" s="13">
        <v>124503728</v>
      </c>
      <c r="I17" s="13">
        <v>3397984</v>
      </c>
      <c r="J17" s="13">
        <v>1476128.625</v>
      </c>
      <c r="K17" s="13">
        <v>3496796.75</v>
      </c>
      <c r="L17" s="13">
        <v>1957354.75</v>
      </c>
      <c r="M17" s="13">
        <v>2606200.75</v>
      </c>
      <c r="N17" s="13">
        <v>1370524.125</v>
      </c>
      <c r="O17" s="13">
        <v>96.491722106933594</v>
      </c>
      <c r="P17" s="13">
        <v>93.928215026855469</v>
      </c>
      <c r="Q17" s="13">
        <v>2.5635101795196533</v>
      </c>
      <c r="R17" s="25"/>
      <c r="S17" s="25"/>
    </row>
    <row r="18" spans="1:19" x14ac:dyDescent="0.35">
      <c r="A18" s="26">
        <v>36312</v>
      </c>
      <c r="B18" s="24"/>
      <c r="C18" s="24"/>
      <c r="D18" s="24"/>
      <c r="E18" s="13">
        <v>133411304</v>
      </c>
      <c r="F18" s="13">
        <v>5655557.125</v>
      </c>
      <c r="G18" s="13">
        <v>128355600</v>
      </c>
      <c r="H18" s="13">
        <v>124507872</v>
      </c>
      <c r="I18" s="13">
        <v>3847724.75</v>
      </c>
      <c r="J18" s="13">
        <v>1638673.625</v>
      </c>
      <c r="K18" s="13">
        <v>3717976</v>
      </c>
      <c r="L18" s="13">
        <v>1897479.375</v>
      </c>
      <c r="M18" s="13">
        <v>2550170</v>
      </c>
      <c r="N18" s="13">
        <v>1207907.75</v>
      </c>
      <c r="O18" s="13">
        <v>96.210441589355469</v>
      </c>
      <c r="P18" s="13">
        <v>93.326332092285156</v>
      </c>
      <c r="Q18" s="13">
        <v>2.8841071128845215</v>
      </c>
      <c r="R18" s="25"/>
      <c r="S18" s="25"/>
    </row>
    <row r="19" spans="1:19" x14ac:dyDescent="0.35">
      <c r="A19" s="26">
        <v>36342</v>
      </c>
      <c r="B19" s="24"/>
      <c r="C19" s="24"/>
      <c r="D19" s="24"/>
      <c r="E19" s="13">
        <v>134395440</v>
      </c>
      <c r="F19" s="13">
        <v>6401410.75</v>
      </c>
      <c r="G19" s="13">
        <v>128687472</v>
      </c>
      <c r="H19" s="13">
        <v>124337208</v>
      </c>
      <c r="I19" s="13">
        <v>4350264.5</v>
      </c>
      <c r="J19" s="13">
        <v>1811885.125</v>
      </c>
      <c r="K19" s="13">
        <v>4397448</v>
      </c>
      <c r="L19" s="13">
        <v>2156429</v>
      </c>
      <c r="M19" s="13">
        <v>2639963</v>
      </c>
      <c r="N19" s="13">
        <v>1605018.75</v>
      </c>
      <c r="O19" s="13">
        <v>95.752853393554688</v>
      </c>
      <c r="P19" s="13">
        <v>92.515945434570313</v>
      </c>
      <c r="Q19" s="13">
        <v>3.2369136810302734</v>
      </c>
      <c r="R19" s="25"/>
      <c r="S19" s="25"/>
    </row>
    <row r="20" spans="1:19" x14ac:dyDescent="0.35">
      <c r="A20" s="26">
        <v>36373</v>
      </c>
      <c r="B20" s="24"/>
      <c r="C20" s="24"/>
      <c r="D20" s="24"/>
      <c r="E20" s="13">
        <v>134800112</v>
      </c>
      <c r="F20" s="13">
        <v>6304756.125</v>
      </c>
      <c r="G20" s="13">
        <v>129032272</v>
      </c>
      <c r="H20" s="13">
        <v>125320576</v>
      </c>
      <c r="I20" s="13">
        <v>3711688.75</v>
      </c>
      <c r="J20" s="13">
        <v>1608213.125</v>
      </c>
      <c r="K20" s="13">
        <v>4506765</v>
      </c>
      <c r="L20" s="13">
        <v>2016064.75</v>
      </c>
      <c r="M20" s="13">
        <v>2693090</v>
      </c>
      <c r="N20" s="13">
        <v>1595601.375</v>
      </c>
      <c r="O20" s="13">
        <v>95.72119140625</v>
      </c>
      <c r="P20" s="13">
        <v>92.96771240234375</v>
      </c>
      <c r="Q20" s="13">
        <v>2.7534759044647217</v>
      </c>
      <c r="R20" s="25"/>
      <c r="S20" s="25"/>
    </row>
    <row r="21" spans="1:19" x14ac:dyDescent="0.35">
      <c r="A21" s="26">
        <v>36404</v>
      </c>
      <c r="B21" s="24"/>
      <c r="C21" s="24"/>
      <c r="D21" s="24"/>
      <c r="E21" s="13">
        <v>134264432</v>
      </c>
      <c r="F21" s="13">
        <v>5782090.375</v>
      </c>
      <c r="G21" s="13">
        <v>127609656</v>
      </c>
      <c r="H21" s="13">
        <v>122925448</v>
      </c>
      <c r="I21" s="13">
        <v>4684215</v>
      </c>
      <c r="J21" s="13">
        <v>1541929.875</v>
      </c>
      <c r="K21" s="13">
        <v>5590846.5</v>
      </c>
      <c r="L21" s="13">
        <v>2186753</v>
      </c>
      <c r="M21" s="13">
        <v>2332680.75</v>
      </c>
      <c r="N21" s="13">
        <v>1262656.625</v>
      </c>
      <c r="O21" s="13">
        <v>95.043533325195313</v>
      </c>
      <c r="P21" s="13">
        <v>91.554740905761719</v>
      </c>
      <c r="Q21" s="13">
        <v>3.4887981414794922</v>
      </c>
      <c r="R21" s="25"/>
      <c r="S21" s="25"/>
    </row>
    <row r="22" spans="1:19" x14ac:dyDescent="0.35">
      <c r="A22" s="26">
        <v>36434</v>
      </c>
      <c r="B22" s="24"/>
      <c r="C22" s="24"/>
      <c r="D22" s="24"/>
      <c r="E22" s="13">
        <v>133555408</v>
      </c>
      <c r="F22" s="13">
        <v>5524381.5</v>
      </c>
      <c r="G22" s="13">
        <v>129225920</v>
      </c>
      <c r="H22" s="13">
        <v>125727112</v>
      </c>
      <c r="I22" s="13">
        <v>3498805</v>
      </c>
      <c r="J22" s="13">
        <v>1465400.75</v>
      </c>
      <c r="K22" s="13">
        <v>3354903.75</v>
      </c>
      <c r="L22" s="13">
        <v>1706636.875</v>
      </c>
      <c r="M22" s="13">
        <v>2406630</v>
      </c>
      <c r="N22" s="13">
        <v>1411114.625</v>
      </c>
      <c r="O22" s="13">
        <v>96.758285522460938</v>
      </c>
      <c r="P22" s="13">
        <v>94.138542175292969</v>
      </c>
      <c r="Q22" s="13">
        <v>2.6197404861450195</v>
      </c>
      <c r="R22" s="25"/>
      <c r="S22" s="25"/>
    </row>
    <row r="23" spans="1:19" x14ac:dyDescent="0.35">
      <c r="A23" s="26">
        <v>36465</v>
      </c>
      <c r="B23" s="24"/>
      <c r="C23" s="24"/>
      <c r="D23" s="24"/>
      <c r="E23" s="13">
        <v>134389744</v>
      </c>
      <c r="F23" s="13">
        <v>5392931.25</v>
      </c>
      <c r="G23" s="13">
        <v>129952968</v>
      </c>
      <c r="H23" s="13">
        <v>126298624</v>
      </c>
      <c r="I23" s="13">
        <v>3654346.5</v>
      </c>
      <c r="J23" s="13">
        <v>1632632.5</v>
      </c>
      <c r="K23" s="13">
        <v>3697712.25</v>
      </c>
      <c r="L23" s="13">
        <v>1740398.875</v>
      </c>
      <c r="M23" s="13">
        <v>2262342.5</v>
      </c>
      <c r="N23" s="13">
        <v>1390189.875</v>
      </c>
      <c r="O23" s="13">
        <v>96.698577880859375</v>
      </c>
      <c r="P23" s="13">
        <v>93.979362487792969</v>
      </c>
      <c r="Q23" s="13">
        <v>2.7192153930664063</v>
      </c>
      <c r="R23" s="25"/>
      <c r="S23" s="25"/>
    </row>
    <row r="24" spans="1:19" x14ac:dyDescent="0.35">
      <c r="A24" s="26">
        <v>36495</v>
      </c>
      <c r="B24" s="24"/>
      <c r="C24" s="24"/>
      <c r="D24" s="24"/>
      <c r="E24" s="13">
        <v>134514976</v>
      </c>
      <c r="F24" s="13">
        <v>5238482</v>
      </c>
      <c r="G24" s="13">
        <v>130237328</v>
      </c>
      <c r="H24" s="13">
        <v>126775616</v>
      </c>
      <c r="I24" s="13">
        <v>3461711</v>
      </c>
      <c r="J24" s="13">
        <v>1515220.25</v>
      </c>
      <c r="K24" s="13">
        <v>3426137.5</v>
      </c>
      <c r="L24" s="13">
        <v>1480413.25</v>
      </c>
      <c r="M24" s="13">
        <v>2359993</v>
      </c>
      <c r="N24" s="13">
        <v>1398075.75</v>
      </c>
      <c r="O24" s="13">
        <v>96.8199462890625</v>
      </c>
      <c r="P24" s="13">
        <v>94.246467590332031</v>
      </c>
      <c r="Q24" s="13">
        <v>2.5734763145446777</v>
      </c>
      <c r="R24" s="25"/>
      <c r="S24" s="25"/>
    </row>
    <row r="25" spans="1:19" x14ac:dyDescent="0.35">
      <c r="A25" s="26">
        <v>36526</v>
      </c>
      <c r="B25" s="24"/>
      <c r="C25" s="24"/>
      <c r="D25" s="24"/>
      <c r="E25" s="13">
        <v>134696000</v>
      </c>
      <c r="F25" s="13">
        <v>5013644.125</v>
      </c>
      <c r="G25" s="13">
        <v>130274672</v>
      </c>
      <c r="H25" s="13">
        <v>126379208</v>
      </c>
      <c r="I25" s="13">
        <v>3895466</v>
      </c>
      <c r="J25" s="13">
        <v>2344086</v>
      </c>
      <c r="K25" s="13">
        <v>4087077</v>
      </c>
      <c r="L25" s="13">
        <v>1460683.75</v>
      </c>
      <c r="M25" s="13">
        <v>2305049</v>
      </c>
      <c r="N25" s="13">
        <v>1247911.375</v>
      </c>
      <c r="O25" s="13">
        <v>96.717552185058594</v>
      </c>
      <c r="P25" s="13">
        <v>93.825508117675781</v>
      </c>
      <c r="Q25" s="13">
        <v>2.892042875289917</v>
      </c>
      <c r="R25" s="25"/>
      <c r="S25" s="25"/>
    </row>
    <row r="26" spans="1:19" x14ac:dyDescent="0.35">
      <c r="A26" s="26">
        <v>36557</v>
      </c>
      <c r="B26" s="24"/>
      <c r="C26" s="24"/>
      <c r="D26" s="24"/>
      <c r="E26" s="13">
        <v>134912016</v>
      </c>
      <c r="F26" s="13">
        <v>6381447.875</v>
      </c>
      <c r="G26" s="13">
        <v>130452504</v>
      </c>
      <c r="H26" s="13">
        <v>126891136</v>
      </c>
      <c r="I26" s="13">
        <v>3561373.25</v>
      </c>
      <c r="J26" s="13">
        <v>1442128.875</v>
      </c>
      <c r="K26" s="13">
        <v>3327872.5</v>
      </c>
      <c r="L26" s="13">
        <v>1822020.5</v>
      </c>
      <c r="M26" s="13">
        <v>3096039.5</v>
      </c>
      <c r="N26" s="13">
        <v>1463387.875</v>
      </c>
      <c r="O26" s="13">
        <v>96.694503784179688</v>
      </c>
      <c r="P26" s="13">
        <v>94.054733276367188</v>
      </c>
      <c r="Q26" s="13">
        <v>2.6397747993469238</v>
      </c>
      <c r="R26" s="25"/>
      <c r="S26" s="25"/>
    </row>
    <row r="27" spans="1:19" x14ac:dyDescent="0.35">
      <c r="A27" s="26">
        <v>36586</v>
      </c>
      <c r="B27" s="24"/>
      <c r="C27" s="24"/>
      <c r="D27" s="24"/>
      <c r="E27" s="13">
        <v>135490464</v>
      </c>
      <c r="F27" s="13">
        <v>6576070.75</v>
      </c>
      <c r="G27" s="13">
        <v>130152016</v>
      </c>
      <c r="H27" s="13">
        <v>126204312</v>
      </c>
      <c r="I27" s="13">
        <v>3947702.5</v>
      </c>
      <c r="J27" s="13">
        <v>1570184.125</v>
      </c>
      <c r="K27" s="13">
        <v>3729291</v>
      </c>
      <c r="L27" s="13">
        <v>2199408.25</v>
      </c>
      <c r="M27" s="13">
        <v>2770130.5</v>
      </c>
      <c r="N27" s="13">
        <v>1606532</v>
      </c>
      <c r="O27" s="13">
        <v>96.059906005859375</v>
      </c>
      <c r="P27" s="13">
        <v>93.146270751953125</v>
      </c>
      <c r="Q27" s="13">
        <v>2.9136385917663574</v>
      </c>
      <c r="R27" s="25"/>
      <c r="S27" s="25"/>
    </row>
    <row r="28" spans="1:19" x14ac:dyDescent="0.35">
      <c r="A28" s="26">
        <v>36617</v>
      </c>
      <c r="B28" s="24"/>
      <c r="C28" s="24"/>
      <c r="D28" s="24"/>
      <c r="E28" s="13">
        <v>136053904</v>
      </c>
      <c r="F28" s="13">
        <v>6088034.375</v>
      </c>
      <c r="G28" s="13">
        <v>132036048</v>
      </c>
      <c r="H28" s="13">
        <v>128719328</v>
      </c>
      <c r="I28" s="13">
        <v>3316719</v>
      </c>
      <c r="J28" s="13">
        <v>1309937.125</v>
      </c>
      <c r="K28" s="13">
        <v>3440239.25</v>
      </c>
      <c r="L28" s="13">
        <v>1880317.625</v>
      </c>
      <c r="M28" s="13">
        <v>2682373.25</v>
      </c>
      <c r="N28" s="13">
        <v>1525343.5</v>
      </c>
      <c r="O28" s="13">
        <v>97.046867370605469</v>
      </c>
      <c r="P28" s="13">
        <v>94.60906982421875</v>
      </c>
      <c r="Q28" s="13">
        <v>2.4377977848052979</v>
      </c>
      <c r="R28" s="25"/>
      <c r="S28" s="25"/>
    </row>
    <row r="29" spans="1:19" x14ac:dyDescent="0.35">
      <c r="A29" s="26">
        <v>36647</v>
      </c>
      <c r="B29" s="24"/>
      <c r="C29" s="24"/>
      <c r="D29" s="24"/>
      <c r="E29" s="13">
        <v>136926528</v>
      </c>
      <c r="F29" s="13">
        <v>5375320</v>
      </c>
      <c r="G29" s="13">
        <v>131920800</v>
      </c>
      <c r="H29" s="13">
        <v>128154792</v>
      </c>
      <c r="I29" s="13">
        <v>3766002.75</v>
      </c>
      <c r="J29" s="13">
        <v>1538296.375</v>
      </c>
      <c r="K29" s="13">
        <v>3878653</v>
      </c>
      <c r="L29" s="13">
        <v>1573839.375</v>
      </c>
      <c r="M29" s="13">
        <v>2438243.75</v>
      </c>
      <c r="N29" s="13">
        <v>1363236.875</v>
      </c>
      <c r="O29" s="13">
        <v>96.344223022460938</v>
      </c>
      <c r="P29" s="13">
        <v>93.593833923339844</v>
      </c>
      <c r="Q29" s="13">
        <v>2.7503821849822998</v>
      </c>
      <c r="R29" s="25"/>
      <c r="S29" s="25"/>
    </row>
    <row r="30" spans="1:19" x14ac:dyDescent="0.35">
      <c r="A30" s="26">
        <v>36678</v>
      </c>
      <c r="B30" s="24"/>
      <c r="C30" s="24"/>
      <c r="D30" s="24"/>
      <c r="E30" s="13">
        <v>136684672</v>
      </c>
      <c r="F30" s="13">
        <v>5499498.125</v>
      </c>
      <c r="G30" s="13">
        <v>131184872</v>
      </c>
      <c r="H30" s="13">
        <v>126541296</v>
      </c>
      <c r="I30" s="13">
        <v>4643574</v>
      </c>
      <c r="J30" s="13">
        <v>1815970.625</v>
      </c>
      <c r="K30" s="13">
        <v>4122915.75</v>
      </c>
      <c r="L30" s="13">
        <v>2015426.875</v>
      </c>
      <c r="M30" s="13">
        <v>2051353.875</v>
      </c>
      <c r="N30" s="13">
        <v>1432717.375</v>
      </c>
      <c r="O30" s="13">
        <v>95.976287841796875</v>
      </c>
      <c r="P30" s="13">
        <v>92.578994750976563</v>
      </c>
      <c r="Q30" s="13">
        <v>3.397289514541626</v>
      </c>
      <c r="R30" s="25"/>
      <c r="S30" s="25"/>
    </row>
    <row r="31" spans="1:19" x14ac:dyDescent="0.35">
      <c r="A31" s="26">
        <v>36708</v>
      </c>
      <c r="B31" s="24"/>
      <c r="C31" s="24"/>
      <c r="D31" s="24"/>
      <c r="E31" s="13">
        <v>137914736</v>
      </c>
      <c r="F31" s="13">
        <v>5839568</v>
      </c>
      <c r="G31" s="13">
        <v>132376632</v>
      </c>
      <c r="H31" s="13">
        <v>128473952</v>
      </c>
      <c r="I31" s="13">
        <v>3902676.5</v>
      </c>
      <c r="J31" s="13">
        <v>1680338.25</v>
      </c>
      <c r="K31" s="13">
        <v>3989157.5</v>
      </c>
      <c r="L31" s="13">
        <v>1795073.875</v>
      </c>
      <c r="M31" s="13">
        <v>2704367.5</v>
      </c>
      <c r="N31" s="13">
        <v>1340126.625</v>
      </c>
      <c r="O31" s="13">
        <v>95.984397888183594</v>
      </c>
      <c r="P31" s="13">
        <v>93.154624938964844</v>
      </c>
      <c r="Q31" s="13">
        <v>2.8297748565673828</v>
      </c>
      <c r="R31" s="25"/>
      <c r="S31" s="25"/>
    </row>
    <row r="32" spans="1:19" x14ac:dyDescent="0.35">
      <c r="A32" s="26">
        <v>36739</v>
      </c>
      <c r="B32" s="24"/>
      <c r="C32" s="24"/>
      <c r="D32" s="24"/>
      <c r="E32" s="13">
        <v>137768752</v>
      </c>
      <c r="F32" s="13">
        <v>6023060.25</v>
      </c>
      <c r="G32" s="13">
        <v>131802440</v>
      </c>
      <c r="H32" s="13">
        <v>127804792</v>
      </c>
      <c r="I32" s="13">
        <v>3997643.25</v>
      </c>
      <c r="J32" s="13">
        <v>1791355.375</v>
      </c>
      <c r="K32" s="13">
        <v>4380204</v>
      </c>
      <c r="L32" s="13">
        <v>1948407.75</v>
      </c>
      <c r="M32" s="13">
        <v>2563685</v>
      </c>
      <c r="N32" s="13">
        <v>1510967.5</v>
      </c>
      <c r="O32" s="13">
        <v>95.669326782226563</v>
      </c>
      <c r="P32" s="13">
        <v>92.767616271972656</v>
      </c>
      <c r="Q32" s="13">
        <v>2.901705265045166</v>
      </c>
      <c r="R32" s="25"/>
      <c r="S32" s="25"/>
    </row>
    <row r="33" spans="1:19" x14ac:dyDescent="0.35">
      <c r="A33" s="26">
        <v>36770</v>
      </c>
      <c r="B33" s="24"/>
      <c r="C33" s="24"/>
      <c r="D33" s="24"/>
      <c r="E33" s="13">
        <v>137307904</v>
      </c>
      <c r="F33" s="13">
        <v>6027424.375</v>
      </c>
      <c r="G33" s="13">
        <v>130601888</v>
      </c>
      <c r="H33" s="13">
        <v>125947544</v>
      </c>
      <c r="I33" s="13">
        <v>4654336.5</v>
      </c>
      <c r="J33" s="13">
        <v>1665621</v>
      </c>
      <c r="K33" s="13">
        <v>6248223</v>
      </c>
      <c r="L33" s="13">
        <v>2180442.25</v>
      </c>
      <c r="M33" s="13">
        <v>2136483.75</v>
      </c>
      <c r="N33" s="13">
        <v>1710498.375</v>
      </c>
      <c r="O33" s="13">
        <v>95.116073608398438</v>
      </c>
      <c r="P33" s="13">
        <v>91.726364135742188</v>
      </c>
      <c r="Q33" s="13">
        <v>3.3897075653076172</v>
      </c>
      <c r="R33" s="25"/>
      <c r="S33" s="25"/>
    </row>
    <row r="34" spans="1:19" x14ac:dyDescent="0.35">
      <c r="A34" s="26">
        <v>36800</v>
      </c>
      <c r="B34" s="24"/>
      <c r="C34" s="24"/>
      <c r="D34" s="24"/>
      <c r="E34" s="13">
        <v>136789808</v>
      </c>
      <c r="F34" s="13">
        <v>5543437.875</v>
      </c>
      <c r="G34" s="13">
        <v>132359560</v>
      </c>
      <c r="H34" s="13">
        <v>128492440</v>
      </c>
      <c r="I34" s="13">
        <v>3867119.25</v>
      </c>
      <c r="J34" s="13">
        <v>1438392.625</v>
      </c>
      <c r="K34" s="13">
        <v>4205572</v>
      </c>
      <c r="L34" s="13">
        <v>1787161</v>
      </c>
      <c r="M34" s="13">
        <v>2338874.75</v>
      </c>
      <c r="N34" s="13">
        <v>1417402.125</v>
      </c>
      <c r="O34" s="13">
        <v>96.761276245117188</v>
      </c>
      <c r="P34" s="13">
        <v>93.934219360351563</v>
      </c>
      <c r="Q34" s="13">
        <v>2.827052116394043</v>
      </c>
      <c r="R34" s="25"/>
      <c r="S34" s="25"/>
    </row>
    <row r="35" spans="1:19" x14ac:dyDescent="0.35">
      <c r="A35" s="26">
        <v>36831</v>
      </c>
      <c r="B35" s="24"/>
      <c r="C35" s="24"/>
      <c r="D35" s="24"/>
      <c r="E35" s="13">
        <v>137532480</v>
      </c>
      <c r="F35" s="13">
        <v>5513274.75</v>
      </c>
      <c r="G35" s="13">
        <v>132436232</v>
      </c>
      <c r="H35" s="13">
        <v>128725488</v>
      </c>
      <c r="I35" s="13">
        <v>3710742.5</v>
      </c>
      <c r="J35" s="13">
        <v>1647371.5</v>
      </c>
      <c r="K35" s="13">
        <v>4360330</v>
      </c>
      <c r="L35" s="13">
        <v>1788719</v>
      </c>
      <c r="M35" s="13">
        <v>2286869</v>
      </c>
      <c r="N35" s="13">
        <v>1437686.75</v>
      </c>
      <c r="O35" s="13">
        <v>96.294509887695313</v>
      </c>
      <c r="P35" s="13">
        <v>93.596427917480469</v>
      </c>
      <c r="Q35" s="13">
        <v>2.6980845928192139</v>
      </c>
      <c r="R35" s="25"/>
      <c r="S35" s="25"/>
    </row>
    <row r="36" spans="1:19" x14ac:dyDescent="0.35">
      <c r="A36" s="26">
        <v>36861</v>
      </c>
      <c r="B36" s="24"/>
      <c r="C36" s="24"/>
      <c r="D36" s="24"/>
      <c r="E36" s="13">
        <v>137460976</v>
      </c>
      <c r="F36" s="13">
        <v>5492471.875</v>
      </c>
      <c r="G36" s="13">
        <v>133449192</v>
      </c>
      <c r="H36" s="13">
        <v>130534624</v>
      </c>
      <c r="I36" s="13">
        <v>2914566.75</v>
      </c>
      <c r="J36" s="13">
        <v>1276794.5</v>
      </c>
      <c r="K36" s="13">
        <v>3466409.25</v>
      </c>
      <c r="L36" s="13">
        <v>1311510</v>
      </c>
      <c r="M36" s="13">
        <v>2815583.5</v>
      </c>
      <c r="N36" s="13">
        <v>1365378.375</v>
      </c>
      <c r="O36" s="13">
        <v>97.081512451171875</v>
      </c>
      <c r="P36" s="13">
        <v>94.961219787597656</v>
      </c>
      <c r="Q36" s="13">
        <v>2.1202867031097412</v>
      </c>
      <c r="R36" s="25"/>
      <c r="S36" s="25"/>
    </row>
    <row r="37" spans="1:19" x14ac:dyDescent="0.35">
      <c r="A37" s="26">
        <v>36892</v>
      </c>
      <c r="B37" s="24"/>
      <c r="C37" s="24"/>
      <c r="D37" s="24"/>
      <c r="E37" s="13">
        <v>137845568</v>
      </c>
      <c r="F37" s="13">
        <v>5313553.375</v>
      </c>
      <c r="G37" s="13">
        <v>131318856</v>
      </c>
      <c r="H37" s="13">
        <v>127553280</v>
      </c>
      <c r="I37" s="13">
        <v>3765578</v>
      </c>
      <c r="J37" s="13">
        <v>2435153.5</v>
      </c>
      <c r="K37" s="13">
        <v>4391492.5</v>
      </c>
      <c r="L37" s="13">
        <v>1416735.875</v>
      </c>
      <c r="M37" s="13">
        <v>2621118.75</v>
      </c>
      <c r="N37" s="13">
        <v>1275698.75</v>
      </c>
      <c r="O37" s="13">
        <v>95.26519775390625</v>
      </c>
      <c r="P37" s="13">
        <v>92.533462524414063</v>
      </c>
      <c r="Q37" s="13">
        <v>2.7317366600036621</v>
      </c>
      <c r="R37" s="25"/>
      <c r="S37" s="25"/>
    </row>
    <row r="38" spans="1:19" x14ac:dyDescent="0.35">
      <c r="A38" s="26">
        <v>36923</v>
      </c>
      <c r="B38" s="24"/>
      <c r="C38" s="24"/>
      <c r="D38" s="24"/>
      <c r="E38" s="13">
        <v>136180960</v>
      </c>
      <c r="F38" s="13">
        <v>6419438.25</v>
      </c>
      <c r="G38" s="13">
        <v>130932504</v>
      </c>
      <c r="H38" s="13">
        <v>126727464</v>
      </c>
      <c r="I38" s="13">
        <v>4205042.5</v>
      </c>
      <c r="J38" s="13">
        <v>1929969.875</v>
      </c>
      <c r="K38" s="13">
        <v>3980906.75</v>
      </c>
      <c r="L38" s="13">
        <v>1959839.5</v>
      </c>
      <c r="M38" s="13">
        <v>2982720.5</v>
      </c>
      <c r="N38" s="13">
        <v>1476878.25</v>
      </c>
      <c r="O38" s="13">
        <v>96.145965576171875</v>
      </c>
      <c r="P38" s="13">
        <v>93.058135986328125</v>
      </c>
      <c r="Q38" s="13">
        <v>3.087834358215332</v>
      </c>
      <c r="R38" s="25"/>
      <c r="S38" s="25"/>
    </row>
    <row r="39" spans="1:19" x14ac:dyDescent="0.35">
      <c r="A39" s="26">
        <v>36951</v>
      </c>
      <c r="B39" s="24"/>
      <c r="C39" s="24"/>
      <c r="D39" s="24"/>
      <c r="E39" s="13">
        <v>136577152</v>
      </c>
      <c r="F39" s="13">
        <v>6747058.5</v>
      </c>
      <c r="G39" s="13">
        <v>131931504</v>
      </c>
      <c r="H39" s="13">
        <v>128656072</v>
      </c>
      <c r="I39" s="13">
        <v>3275430.25</v>
      </c>
      <c r="J39" s="13">
        <v>1544955.75</v>
      </c>
      <c r="K39" s="13">
        <v>3401593.25</v>
      </c>
      <c r="L39" s="13">
        <v>1834250.625</v>
      </c>
      <c r="M39" s="13">
        <v>3317455.75</v>
      </c>
      <c r="N39" s="13">
        <v>1595352.125</v>
      </c>
      <c r="O39" s="13">
        <v>96.598518371582031</v>
      </c>
      <c r="P39" s="13">
        <v>94.200286865234375</v>
      </c>
      <c r="Q39" s="13">
        <v>2.3982269763946533</v>
      </c>
      <c r="R39" s="25"/>
      <c r="S39" s="25"/>
    </row>
    <row r="40" spans="1:19" x14ac:dyDescent="0.35">
      <c r="A40" s="26">
        <v>36982</v>
      </c>
      <c r="B40" s="24"/>
      <c r="C40" s="24"/>
      <c r="D40" s="24"/>
      <c r="E40" s="13">
        <v>137154512</v>
      </c>
      <c r="F40" s="13">
        <v>6772517.875</v>
      </c>
      <c r="G40" s="13">
        <v>130176104</v>
      </c>
      <c r="H40" s="13">
        <v>127058384</v>
      </c>
      <c r="I40" s="13">
        <v>3117722</v>
      </c>
      <c r="J40" s="13">
        <v>1519107.75</v>
      </c>
      <c r="K40" s="13">
        <v>3876694.5</v>
      </c>
      <c r="L40" s="13">
        <v>1932961.5</v>
      </c>
      <c r="M40" s="13">
        <v>3026876.75</v>
      </c>
      <c r="N40" s="13">
        <v>1812679.625</v>
      </c>
      <c r="O40" s="13">
        <v>94.912010192871094</v>
      </c>
      <c r="P40" s="13">
        <v>92.638862609863281</v>
      </c>
      <c r="Q40" s="13">
        <v>2.2731456756591797</v>
      </c>
      <c r="R40" s="25"/>
      <c r="S40" s="25"/>
    </row>
    <row r="41" spans="1:19" x14ac:dyDescent="0.35">
      <c r="A41" s="26">
        <v>37012</v>
      </c>
      <c r="B41" s="24"/>
      <c r="C41" s="24"/>
      <c r="D41" s="24"/>
      <c r="E41" s="13">
        <v>135150624</v>
      </c>
      <c r="F41" s="13">
        <v>6327654.75</v>
      </c>
      <c r="G41" s="13">
        <v>131809184</v>
      </c>
      <c r="H41" s="13">
        <v>128731832</v>
      </c>
      <c r="I41" s="13">
        <v>3077354.5</v>
      </c>
      <c r="J41" s="13">
        <v>1671967.25</v>
      </c>
      <c r="K41" s="13">
        <v>4115390</v>
      </c>
      <c r="L41" s="13">
        <v>1952241.375</v>
      </c>
      <c r="M41" s="13">
        <v>2797802</v>
      </c>
      <c r="N41" s="13">
        <v>1577611.375</v>
      </c>
      <c r="O41" s="13">
        <v>97.527618408203125</v>
      </c>
      <c r="P41" s="13">
        <v>95.250640869140625</v>
      </c>
      <c r="Q41" s="13">
        <v>2.2769813537597656</v>
      </c>
      <c r="R41" s="25"/>
      <c r="S41" s="25"/>
    </row>
    <row r="42" spans="1:19" x14ac:dyDescent="0.35">
      <c r="A42" s="26">
        <v>37043</v>
      </c>
      <c r="B42" s="24"/>
      <c r="C42" s="24"/>
      <c r="D42" s="24"/>
      <c r="E42" s="13">
        <v>137121472</v>
      </c>
      <c r="F42" s="13">
        <v>6315645.5</v>
      </c>
      <c r="G42" s="13">
        <v>128914248</v>
      </c>
      <c r="H42" s="13">
        <v>125032440</v>
      </c>
      <c r="I42" s="13">
        <v>3881810.25</v>
      </c>
      <c r="J42" s="13">
        <v>2001677.5</v>
      </c>
      <c r="K42" s="13">
        <v>4106156.5</v>
      </c>
      <c r="L42" s="13">
        <v>2196151</v>
      </c>
      <c r="M42" s="13">
        <v>2633254</v>
      </c>
      <c r="N42" s="13">
        <v>1486240.5</v>
      </c>
      <c r="O42" s="13">
        <v>94.014633178710938</v>
      </c>
      <c r="P42" s="13">
        <v>91.183708190917969</v>
      </c>
      <c r="Q42" s="13">
        <v>2.8309280872344971</v>
      </c>
      <c r="R42" s="25"/>
      <c r="S42" s="25"/>
    </row>
    <row r="43" spans="1:19" x14ac:dyDescent="0.35">
      <c r="A43" s="26">
        <v>37073</v>
      </c>
      <c r="B43" s="24"/>
      <c r="C43" s="24"/>
      <c r="D43" s="24"/>
      <c r="E43" s="13">
        <v>136005328</v>
      </c>
      <c r="F43" s="13">
        <v>6877805.375</v>
      </c>
      <c r="G43" s="13">
        <v>132060480</v>
      </c>
      <c r="H43" s="13">
        <v>128095824</v>
      </c>
      <c r="I43" s="13">
        <v>3964654.25</v>
      </c>
      <c r="J43" s="13">
        <v>1932949.375</v>
      </c>
      <c r="K43" s="13">
        <v>4339033.5</v>
      </c>
      <c r="L43" s="13">
        <v>2012246.125</v>
      </c>
      <c r="M43" s="13">
        <v>3244143.25</v>
      </c>
      <c r="N43" s="13">
        <v>1621416</v>
      </c>
      <c r="O43" s="13">
        <v>97.0994873046875</v>
      </c>
      <c r="P43" s="13">
        <v>94.184417724609375</v>
      </c>
      <c r="Q43" s="13">
        <v>2.9150726795196533</v>
      </c>
      <c r="R43" s="25"/>
      <c r="S43" s="25"/>
    </row>
    <row r="44" spans="1:19" x14ac:dyDescent="0.35">
      <c r="A44" s="26">
        <v>37104</v>
      </c>
      <c r="B44" s="24"/>
      <c r="C44" s="24"/>
      <c r="D44" s="24"/>
      <c r="E44" s="13">
        <v>138239344</v>
      </c>
      <c r="F44" s="13">
        <v>7173057.25</v>
      </c>
      <c r="G44" s="13">
        <v>131068856</v>
      </c>
      <c r="H44" s="13">
        <v>126734088</v>
      </c>
      <c r="I44" s="13">
        <v>4334769</v>
      </c>
      <c r="J44" s="13">
        <v>2078782.625</v>
      </c>
      <c r="K44" s="13">
        <v>5610354.5</v>
      </c>
      <c r="L44" s="13">
        <v>2256032.75</v>
      </c>
      <c r="M44" s="13">
        <v>3120080</v>
      </c>
      <c r="N44" s="13">
        <v>1796944.5</v>
      </c>
      <c r="O44" s="13">
        <v>94.81298828125</v>
      </c>
      <c r="P44" s="13">
        <v>91.677291870117188</v>
      </c>
      <c r="Q44" s="13">
        <v>3.1356985569000244</v>
      </c>
      <c r="R44" s="25"/>
      <c r="S44" s="25"/>
    </row>
    <row r="45" spans="1:19" x14ac:dyDescent="0.35">
      <c r="A45" s="26">
        <v>37135</v>
      </c>
      <c r="B45" s="24"/>
      <c r="C45" s="24"/>
      <c r="D45" s="24"/>
      <c r="E45" s="13">
        <v>136809376</v>
      </c>
      <c r="F45" s="13">
        <v>7378748.875</v>
      </c>
      <c r="G45" s="13">
        <v>130410968</v>
      </c>
      <c r="H45" s="13">
        <v>126525864</v>
      </c>
      <c r="I45" s="13">
        <v>3885102.5</v>
      </c>
      <c r="J45" s="13">
        <v>1666556.875</v>
      </c>
      <c r="K45" s="13">
        <v>5112102.5</v>
      </c>
      <c r="L45" s="13">
        <v>2318680.5</v>
      </c>
      <c r="M45" s="13">
        <v>3314336.75</v>
      </c>
      <c r="N45" s="13">
        <v>1745731.625</v>
      </c>
      <c r="O45" s="13">
        <v>95.3231201171875</v>
      </c>
      <c r="P45" s="13">
        <v>92.483329772949219</v>
      </c>
      <c r="Q45" s="13">
        <v>2.8397924900054932</v>
      </c>
      <c r="R45" s="25"/>
      <c r="S45" s="25"/>
    </row>
    <row r="46" spans="1:19" x14ac:dyDescent="0.35">
      <c r="A46" s="26">
        <v>37165</v>
      </c>
      <c r="B46" s="24"/>
      <c r="C46" s="24"/>
      <c r="D46" s="24"/>
      <c r="E46" s="13">
        <v>136835296</v>
      </c>
      <c r="F46" s="13">
        <v>6887334.5</v>
      </c>
      <c r="G46" s="13">
        <v>131662680</v>
      </c>
      <c r="H46" s="13">
        <v>128285632</v>
      </c>
      <c r="I46" s="13">
        <v>3377047.25</v>
      </c>
      <c r="J46" s="13">
        <v>1903325</v>
      </c>
      <c r="K46" s="13">
        <v>3689594.5</v>
      </c>
      <c r="L46" s="13">
        <v>1862750.25</v>
      </c>
      <c r="M46" s="13">
        <v>3455104.25</v>
      </c>
      <c r="N46" s="13">
        <v>1569480</v>
      </c>
      <c r="O46" s="13">
        <v>96.219825744628906</v>
      </c>
      <c r="P46" s="13">
        <v>93.751853942871094</v>
      </c>
      <c r="Q46" s="13">
        <v>2.4679651260375977</v>
      </c>
      <c r="R46" s="25"/>
      <c r="S46" s="25"/>
    </row>
    <row r="47" spans="1:19" x14ac:dyDescent="0.35">
      <c r="A47" s="26">
        <v>37196</v>
      </c>
      <c r="B47" s="24"/>
      <c r="C47" s="24"/>
      <c r="D47" s="24"/>
      <c r="E47" s="13">
        <v>136885072</v>
      </c>
      <c r="F47" s="13">
        <v>7190275.875</v>
      </c>
      <c r="G47" s="13">
        <v>131067632</v>
      </c>
      <c r="H47" s="13">
        <v>127615584</v>
      </c>
      <c r="I47" s="13">
        <v>3452048.75</v>
      </c>
      <c r="J47" s="13">
        <v>2292200.25</v>
      </c>
      <c r="K47" s="13">
        <v>3852422</v>
      </c>
      <c r="L47" s="13">
        <v>2007310.625</v>
      </c>
      <c r="M47" s="13">
        <v>3569225.75</v>
      </c>
      <c r="N47" s="13">
        <v>1613739.5</v>
      </c>
      <c r="O47" s="13">
        <v>95.750129699707031</v>
      </c>
      <c r="P47" s="13">
        <v>93.228271484375</v>
      </c>
      <c r="Q47" s="13">
        <v>2.5218591690063477</v>
      </c>
      <c r="R47" s="25"/>
      <c r="S47" s="25"/>
    </row>
    <row r="48" spans="1:19" x14ac:dyDescent="0.35">
      <c r="A48" s="26">
        <v>37226</v>
      </c>
      <c r="B48" s="24"/>
      <c r="C48" s="24"/>
      <c r="D48" s="24"/>
      <c r="E48" s="13">
        <v>136370112</v>
      </c>
      <c r="F48" s="13">
        <v>7877925.875</v>
      </c>
      <c r="G48" s="13">
        <v>131598592</v>
      </c>
      <c r="H48" s="13">
        <v>129030648</v>
      </c>
      <c r="I48" s="13">
        <v>2567938.25</v>
      </c>
      <c r="J48" s="13">
        <v>1703420</v>
      </c>
      <c r="K48" s="13">
        <v>3632760.25</v>
      </c>
      <c r="L48" s="13">
        <v>1820521.625</v>
      </c>
      <c r="M48" s="13">
        <v>4337675</v>
      </c>
      <c r="N48" s="13">
        <v>1719729.25</v>
      </c>
      <c r="O48" s="13">
        <v>96.501052856445313</v>
      </c>
      <c r="P48" s="13">
        <v>94.61798095703125</v>
      </c>
      <c r="Q48" s="13">
        <v>1.8830653429031372</v>
      </c>
      <c r="R48" s="25"/>
      <c r="S48" s="25"/>
    </row>
    <row r="49" spans="1:19" x14ac:dyDescent="0.35">
      <c r="A49" s="26">
        <v>37257</v>
      </c>
      <c r="B49" s="24"/>
      <c r="C49" s="24"/>
      <c r="D49" s="24"/>
      <c r="E49" s="13">
        <v>136269152</v>
      </c>
      <c r="F49" s="13">
        <v>7863773.5</v>
      </c>
      <c r="G49" s="13">
        <v>129383056</v>
      </c>
      <c r="H49" s="13">
        <v>126146464</v>
      </c>
      <c r="I49" s="13">
        <v>3236597.25</v>
      </c>
      <c r="J49" s="13">
        <v>2852082.75</v>
      </c>
      <c r="K49" s="13">
        <v>4388041</v>
      </c>
      <c r="L49" s="13">
        <v>1626289.25</v>
      </c>
      <c r="M49" s="13">
        <v>4526566</v>
      </c>
      <c r="N49" s="13">
        <v>1710918.25</v>
      </c>
      <c r="O49" s="13">
        <v>94.946693420410156</v>
      </c>
      <c r="P49" s="13">
        <v>92.571548461914063</v>
      </c>
      <c r="Q49" s="13">
        <v>2.3751504421234131</v>
      </c>
      <c r="R49" s="25"/>
      <c r="S49" s="25"/>
    </row>
    <row r="50" spans="1:19" x14ac:dyDescent="0.35">
      <c r="A50" s="26">
        <v>37288</v>
      </c>
      <c r="B50" s="24"/>
      <c r="C50" s="24"/>
      <c r="D50" s="24"/>
      <c r="E50" s="13">
        <v>134176936</v>
      </c>
      <c r="F50" s="13">
        <v>9440867.5</v>
      </c>
      <c r="G50" s="13">
        <v>129235384</v>
      </c>
      <c r="H50" s="13">
        <v>125758448</v>
      </c>
      <c r="I50" s="13">
        <v>3476934.5</v>
      </c>
      <c r="J50" s="13">
        <v>2188545.25</v>
      </c>
      <c r="K50" s="13">
        <v>3711320.25</v>
      </c>
      <c r="L50" s="13">
        <v>2689555.5</v>
      </c>
      <c r="M50" s="13">
        <v>4807721</v>
      </c>
      <c r="N50" s="13">
        <v>1943591</v>
      </c>
      <c r="O50" s="13">
        <v>96.317138671875</v>
      </c>
      <c r="P50" s="13">
        <v>93.725830078125</v>
      </c>
      <c r="Q50" s="13">
        <v>2.5913057327270508</v>
      </c>
      <c r="R50" s="25"/>
      <c r="S50" s="25"/>
    </row>
    <row r="51" spans="1:19" x14ac:dyDescent="0.35">
      <c r="A51" s="26">
        <v>37316</v>
      </c>
      <c r="B51" s="24"/>
      <c r="C51" s="24"/>
      <c r="D51" s="24"/>
      <c r="E51" s="13">
        <v>135443376</v>
      </c>
      <c r="F51" s="13">
        <v>9039491.625</v>
      </c>
      <c r="G51" s="13">
        <v>130431048</v>
      </c>
      <c r="H51" s="13">
        <v>127434064</v>
      </c>
      <c r="I51" s="13">
        <v>2996987</v>
      </c>
      <c r="J51" s="13">
        <v>1690744.75</v>
      </c>
      <c r="K51" s="13">
        <v>3538057.25</v>
      </c>
      <c r="L51" s="13">
        <v>2137843.25</v>
      </c>
      <c r="M51" s="13">
        <v>5104530</v>
      </c>
      <c r="N51" s="13">
        <v>1797118.375</v>
      </c>
      <c r="O51" s="13">
        <v>96.29931640625</v>
      </c>
      <c r="P51" s="13">
        <v>94.086601257324219</v>
      </c>
      <c r="Q51" s="13">
        <v>2.2127232551574707</v>
      </c>
      <c r="R51" s="25"/>
      <c r="S51" s="25"/>
    </row>
    <row r="52" spans="1:19" x14ac:dyDescent="0.35">
      <c r="A52" s="26">
        <v>37347</v>
      </c>
      <c r="B52" s="24"/>
      <c r="C52" s="24"/>
      <c r="D52" s="24"/>
      <c r="E52" s="13">
        <v>135557744</v>
      </c>
      <c r="F52" s="13">
        <v>8821685.125</v>
      </c>
      <c r="G52" s="13">
        <v>130856640</v>
      </c>
      <c r="H52" s="13">
        <v>128081072</v>
      </c>
      <c r="I52" s="13">
        <v>2775565.75</v>
      </c>
      <c r="J52" s="13">
        <v>1761151.375</v>
      </c>
      <c r="K52" s="13">
        <v>3852938.5</v>
      </c>
      <c r="L52" s="13">
        <v>2105066</v>
      </c>
      <c r="M52" s="13">
        <v>4776016.5</v>
      </c>
      <c r="N52" s="13">
        <v>1940602.625</v>
      </c>
      <c r="O52" s="13">
        <v>96.532028198242188</v>
      </c>
      <c r="P52" s="13">
        <v>94.484512329101563</v>
      </c>
      <c r="Q52" s="13">
        <v>2.0475153923034668</v>
      </c>
      <c r="R52" s="25"/>
      <c r="S52" s="25"/>
    </row>
    <row r="53" spans="1:19" x14ac:dyDescent="0.35">
      <c r="A53" s="26">
        <v>37377</v>
      </c>
      <c r="B53" s="24"/>
      <c r="C53" s="24"/>
      <c r="D53" s="24"/>
      <c r="E53" s="13">
        <v>135902704</v>
      </c>
      <c r="F53" s="13">
        <v>8263630.375</v>
      </c>
      <c r="G53" s="13">
        <v>130824480</v>
      </c>
      <c r="H53" s="13">
        <v>127242584</v>
      </c>
      <c r="I53" s="13">
        <v>3581893.75</v>
      </c>
      <c r="J53" s="13">
        <v>1785037.125</v>
      </c>
      <c r="K53" s="13">
        <v>4178717.75</v>
      </c>
      <c r="L53" s="13">
        <v>2296414.25</v>
      </c>
      <c r="M53" s="13">
        <v>4185214.25</v>
      </c>
      <c r="N53" s="13">
        <v>1782001.875</v>
      </c>
      <c r="O53" s="13">
        <v>96.263336181640625</v>
      </c>
      <c r="P53" s="13">
        <v>93.627708435058594</v>
      </c>
      <c r="Q53" s="13">
        <v>2.6356310844421387</v>
      </c>
      <c r="R53" s="25"/>
      <c r="S53" s="25"/>
    </row>
    <row r="54" spans="1:19" x14ac:dyDescent="0.35">
      <c r="A54" s="26">
        <v>37408</v>
      </c>
      <c r="B54" s="24"/>
      <c r="C54" s="24"/>
      <c r="D54" s="24"/>
      <c r="E54" s="13">
        <v>136558576</v>
      </c>
      <c r="F54" s="13">
        <v>8169967.125</v>
      </c>
      <c r="G54" s="13">
        <v>130637704</v>
      </c>
      <c r="H54" s="13">
        <v>126940912</v>
      </c>
      <c r="I54" s="13">
        <v>3696796.25</v>
      </c>
      <c r="J54" s="13">
        <v>2092858.125</v>
      </c>
      <c r="K54" s="13">
        <v>4099798.25</v>
      </c>
      <c r="L54" s="13">
        <v>1971974.125</v>
      </c>
      <c r="M54" s="13">
        <v>4487672</v>
      </c>
      <c r="N54" s="13">
        <v>1710321</v>
      </c>
      <c r="O54" s="13">
        <v>95.664222717285156</v>
      </c>
      <c r="P54" s="13">
        <v>92.957115173339844</v>
      </c>
      <c r="Q54" s="13">
        <v>2.7071139812469482</v>
      </c>
      <c r="R54" s="25"/>
      <c r="S54" s="25"/>
    </row>
    <row r="55" spans="1:19" x14ac:dyDescent="0.35">
      <c r="A55" s="26">
        <v>37438</v>
      </c>
      <c r="B55" s="24"/>
      <c r="C55" s="24"/>
      <c r="D55" s="24"/>
      <c r="E55" s="13">
        <v>137181408</v>
      </c>
      <c r="F55" s="13">
        <v>8976496.25</v>
      </c>
      <c r="G55" s="13">
        <v>131794880</v>
      </c>
      <c r="H55" s="13">
        <v>128117216</v>
      </c>
      <c r="I55" s="13">
        <v>3677657.75</v>
      </c>
      <c r="J55" s="13">
        <v>1947416.25</v>
      </c>
      <c r="K55" s="13">
        <v>3649865.5</v>
      </c>
      <c r="L55" s="13">
        <v>2064787.75</v>
      </c>
      <c r="M55" s="13">
        <v>4672108</v>
      </c>
      <c r="N55" s="13">
        <v>2239600.5</v>
      </c>
      <c r="O55" s="13">
        <v>96.07342529296875</v>
      </c>
      <c r="P55" s="13">
        <v>93.392547607421875</v>
      </c>
      <c r="Q55" s="13">
        <v>2.6808719635009766</v>
      </c>
      <c r="R55" s="25"/>
      <c r="S55" s="25"/>
    </row>
    <row r="56" spans="1:19" x14ac:dyDescent="0.35">
      <c r="A56" s="26">
        <v>37469</v>
      </c>
      <c r="B56" s="24"/>
      <c r="C56" s="24"/>
      <c r="D56" s="24"/>
      <c r="E56" s="13">
        <v>137495472</v>
      </c>
      <c r="F56" s="13">
        <v>8735805.5</v>
      </c>
      <c r="G56" s="13">
        <v>131179984</v>
      </c>
      <c r="H56" s="13">
        <v>127452864</v>
      </c>
      <c r="I56" s="13">
        <v>3727118.75</v>
      </c>
      <c r="J56" s="13">
        <v>2160744.5</v>
      </c>
      <c r="K56" s="13">
        <v>5168923.5</v>
      </c>
      <c r="L56" s="13">
        <v>2388289.5</v>
      </c>
      <c r="M56" s="13">
        <v>4301264</v>
      </c>
      <c r="N56" s="13">
        <v>2046252</v>
      </c>
      <c r="O56" s="13">
        <v>95.406768798828125</v>
      </c>
      <c r="P56" s="13">
        <v>92.696044921875</v>
      </c>
      <c r="Q56" s="13">
        <v>2.7107210159301758</v>
      </c>
      <c r="R56" s="25"/>
      <c r="S56" s="25"/>
    </row>
    <row r="57" spans="1:19" x14ac:dyDescent="0.35">
      <c r="A57" s="26">
        <v>37500</v>
      </c>
      <c r="B57" s="24"/>
      <c r="C57" s="24"/>
      <c r="D57" s="24"/>
      <c r="E57" s="13">
        <v>137294656</v>
      </c>
      <c r="F57" s="13">
        <v>8451887.875</v>
      </c>
      <c r="G57" s="13">
        <v>131758624</v>
      </c>
      <c r="H57" s="13">
        <v>128040088</v>
      </c>
      <c r="I57" s="13">
        <v>3718541</v>
      </c>
      <c r="J57" s="13">
        <v>1689934.625</v>
      </c>
      <c r="K57" s="13">
        <v>4599124.5</v>
      </c>
      <c r="L57" s="13">
        <v>2233614</v>
      </c>
      <c r="M57" s="13">
        <v>4357183</v>
      </c>
      <c r="N57" s="13">
        <v>1861090.875</v>
      </c>
      <c r="O57" s="13">
        <v>95.9677734375</v>
      </c>
      <c r="P57" s="13">
        <v>93.25933837890625</v>
      </c>
      <c r="Q57" s="13">
        <v>2.7084381580352783</v>
      </c>
      <c r="R57" s="25"/>
      <c r="S57" s="25"/>
    </row>
    <row r="58" spans="1:19" x14ac:dyDescent="0.35">
      <c r="A58" s="26">
        <v>37530</v>
      </c>
      <c r="B58" s="24"/>
      <c r="C58" s="24"/>
      <c r="D58" s="24"/>
      <c r="E58" s="13">
        <v>137376848</v>
      </c>
      <c r="F58" s="13">
        <v>8125652.125</v>
      </c>
      <c r="G58" s="13">
        <v>132033384</v>
      </c>
      <c r="H58" s="13">
        <v>128633336</v>
      </c>
      <c r="I58" s="13">
        <v>3400045.5</v>
      </c>
      <c r="J58" s="13">
        <v>1934720</v>
      </c>
      <c r="K58" s="13">
        <v>3680416</v>
      </c>
      <c r="L58" s="13">
        <v>2043458.5</v>
      </c>
      <c r="M58" s="13">
        <v>4205663.5</v>
      </c>
      <c r="N58" s="13">
        <v>1876530.125</v>
      </c>
      <c r="O58" s="13">
        <v>96.110359191894531</v>
      </c>
      <c r="P58" s="13">
        <v>93.635383605957031</v>
      </c>
      <c r="Q58" s="13">
        <v>2.4749770164489746</v>
      </c>
      <c r="R58" s="25"/>
      <c r="S58" s="25"/>
    </row>
    <row r="59" spans="1:19" x14ac:dyDescent="0.35">
      <c r="A59" s="26">
        <v>37561</v>
      </c>
      <c r="B59" s="24"/>
      <c r="C59" s="24"/>
      <c r="D59" s="24"/>
      <c r="E59" s="13">
        <v>137551424</v>
      </c>
      <c r="F59" s="13">
        <v>7635370.5</v>
      </c>
      <c r="G59" s="13">
        <v>131246256</v>
      </c>
      <c r="H59" s="13">
        <v>128221792</v>
      </c>
      <c r="I59" s="13">
        <v>3024462.25</v>
      </c>
      <c r="J59" s="13">
        <v>2336963.25</v>
      </c>
      <c r="K59" s="13">
        <v>4155067.25</v>
      </c>
      <c r="L59" s="13">
        <v>1795375.75</v>
      </c>
      <c r="M59" s="13">
        <v>4091049.5</v>
      </c>
      <c r="N59" s="13">
        <v>1748945.25</v>
      </c>
      <c r="O59" s="13">
        <v>95.4161376953125</v>
      </c>
      <c r="P59" s="13">
        <v>93.21734619140625</v>
      </c>
      <c r="Q59" s="13">
        <v>2.1987864971160889</v>
      </c>
      <c r="R59" s="25"/>
      <c r="S59" s="25"/>
    </row>
    <row r="60" spans="1:19" x14ac:dyDescent="0.35">
      <c r="A60" s="26">
        <v>37591</v>
      </c>
      <c r="B60" s="24"/>
      <c r="C60" s="24"/>
      <c r="D60" s="24"/>
      <c r="E60" s="13">
        <v>136683792</v>
      </c>
      <c r="F60" s="13">
        <v>8358771.125</v>
      </c>
      <c r="G60" s="13">
        <v>132203128</v>
      </c>
      <c r="H60" s="13">
        <v>129763264</v>
      </c>
      <c r="I60" s="13">
        <v>2439864.25</v>
      </c>
      <c r="J60" s="13">
        <v>1750677.25</v>
      </c>
      <c r="K60" s="13">
        <v>3206203</v>
      </c>
      <c r="L60" s="13">
        <v>1611536.625</v>
      </c>
      <c r="M60" s="13">
        <v>4855370.5</v>
      </c>
      <c r="N60" s="13">
        <v>1891864</v>
      </c>
      <c r="O60" s="13">
        <v>96.721878051757813</v>
      </c>
      <c r="P60" s="13">
        <v>94.936836242675781</v>
      </c>
      <c r="Q60" s="13">
        <v>1.7850428819656372</v>
      </c>
      <c r="R60" s="25"/>
      <c r="S60" s="25"/>
    </row>
    <row r="61" spans="1:19" x14ac:dyDescent="0.35">
      <c r="A61" s="26">
        <v>37622</v>
      </c>
      <c r="B61" s="24"/>
      <c r="C61" s="24"/>
      <c r="D61" s="24"/>
      <c r="E61" s="13">
        <v>136598624</v>
      </c>
      <c r="F61" s="13">
        <v>8303507.875</v>
      </c>
      <c r="G61" s="13">
        <v>130725544</v>
      </c>
      <c r="H61" s="13">
        <v>127440096</v>
      </c>
      <c r="I61" s="13">
        <v>3285449.25</v>
      </c>
      <c r="J61" s="13">
        <v>2775852.5</v>
      </c>
      <c r="K61" s="13">
        <v>4339869.5</v>
      </c>
      <c r="L61" s="13">
        <v>1740600</v>
      </c>
      <c r="M61" s="13">
        <v>4580230.5</v>
      </c>
      <c r="N61" s="13">
        <v>1982677.375</v>
      </c>
      <c r="O61" s="13">
        <v>95.700485229492188</v>
      </c>
      <c r="P61" s="13">
        <v>93.295303344726563</v>
      </c>
      <c r="Q61" s="13">
        <v>2.4051847457885742</v>
      </c>
      <c r="R61" s="25"/>
      <c r="S61" s="25"/>
    </row>
    <row r="62" spans="1:19" x14ac:dyDescent="0.35">
      <c r="A62" s="26">
        <v>37653</v>
      </c>
      <c r="B62" s="24"/>
      <c r="C62" s="24"/>
      <c r="D62" s="24"/>
      <c r="E62" s="13">
        <v>135906816</v>
      </c>
      <c r="F62" s="13">
        <v>9505568.25</v>
      </c>
      <c r="G62" s="13">
        <v>131341464</v>
      </c>
      <c r="H62" s="13">
        <v>128450832</v>
      </c>
      <c r="I62" s="13">
        <v>2890630.5</v>
      </c>
      <c r="J62" s="13">
        <v>1754342.75</v>
      </c>
      <c r="K62" s="13">
        <v>3484634.75</v>
      </c>
      <c r="L62" s="13">
        <v>1933846.5</v>
      </c>
      <c r="M62" s="13">
        <v>5519725.5</v>
      </c>
      <c r="N62" s="13">
        <v>2051996.25</v>
      </c>
      <c r="O62" s="13">
        <v>96.640823364257813</v>
      </c>
      <c r="P62" s="13">
        <v>94.513900756835938</v>
      </c>
      <c r="Q62" s="13">
        <v>2.1269209384918213</v>
      </c>
      <c r="R62" s="25"/>
      <c r="S62" s="25"/>
    </row>
    <row r="63" spans="1:19" x14ac:dyDescent="0.35">
      <c r="A63" s="26">
        <v>37681</v>
      </c>
      <c r="B63" s="24"/>
      <c r="C63" s="24"/>
      <c r="D63" s="24"/>
      <c r="E63" s="13">
        <v>136433104</v>
      </c>
      <c r="F63" s="13">
        <v>9492937.25</v>
      </c>
      <c r="G63" s="13">
        <v>131554688</v>
      </c>
      <c r="H63" s="13">
        <v>128672368</v>
      </c>
      <c r="I63" s="13">
        <v>2882323.5</v>
      </c>
      <c r="J63" s="13">
        <v>1768394.625</v>
      </c>
      <c r="K63" s="13">
        <v>3381218.75</v>
      </c>
      <c r="L63" s="13">
        <v>1973858.5</v>
      </c>
      <c r="M63" s="13">
        <v>5307772.5</v>
      </c>
      <c r="N63" s="13">
        <v>2211306.25</v>
      </c>
      <c r="O63" s="13">
        <v>96.42431640625</v>
      </c>
      <c r="P63" s="13">
        <v>94.311691284179688</v>
      </c>
      <c r="Q63" s="13">
        <v>2.1126277446746826</v>
      </c>
      <c r="R63" s="25"/>
      <c r="S63" s="25"/>
    </row>
    <row r="64" spans="1:19" x14ac:dyDescent="0.35">
      <c r="A64" s="26">
        <v>37712</v>
      </c>
      <c r="B64" s="24"/>
      <c r="C64" s="24"/>
      <c r="D64" s="24"/>
      <c r="E64" s="13">
        <v>136783456</v>
      </c>
      <c r="F64" s="13">
        <v>9309936.25</v>
      </c>
      <c r="G64" s="13">
        <v>132050592</v>
      </c>
      <c r="H64" s="13">
        <v>129370272</v>
      </c>
      <c r="I64" s="13">
        <v>2680320.25</v>
      </c>
      <c r="J64" s="13">
        <v>1603329.75</v>
      </c>
      <c r="K64" s="13">
        <v>3224135.75</v>
      </c>
      <c r="L64" s="13">
        <v>2283809.25</v>
      </c>
      <c r="M64" s="13">
        <v>4995100.5</v>
      </c>
      <c r="N64" s="13">
        <v>2031026.5</v>
      </c>
      <c r="O64" s="13">
        <v>96.539886474609375</v>
      </c>
      <c r="P64" s="13">
        <v>94.580352783203125</v>
      </c>
      <c r="Q64" s="13">
        <v>1.9595353603363037</v>
      </c>
      <c r="R64" s="25"/>
      <c r="S64" s="25"/>
    </row>
    <row r="65" spans="1:19" x14ac:dyDescent="0.35">
      <c r="A65" s="26">
        <v>37742</v>
      </c>
      <c r="B65" s="24"/>
      <c r="C65" s="24"/>
      <c r="D65" s="24"/>
      <c r="E65" s="13">
        <v>137424256</v>
      </c>
      <c r="F65" s="13">
        <v>8450423.625</v>
      </c>
      <c r="G65" s="13">
        <v>131989016</v>
      </c>
      <c r="H65" s="13">
        <v>128792416</v>
      </c>
      <c r="I65" s="13">
        <v>3196606.75</v>
      </c>
      <c r="J65" s="13">
        <v>2012709.625</v>
      </c>
      <c r="K65" s="13">
        <v>3824897</v>
      </c>
      <c r="L65" s="13">
        <v>2182426.25</v>
      </c>
      <c r="M65" s="13">
        <v>4482542.5</v>
      </c>
      <c r="N65" s="13">
        <v>1785454.875</v>
      </c>
      <c r="O65" s="13">
        <v>96.044921875</v>
      </c>
      <c r="P65" s="13">
        <v>93.718841552734375</v>
      </c>
      <c r="Q65" s="13">
        <v>2.3260862827301025</v>
      </c>
      <c r="R65" s="25"/>
      <c r="S65" s="25"/>
    </row>
    <row r="66" spans="1:19" x14ac:dyDescent="0.35">
      <c r="A66" s="26">
        <v>37773</v>
      </c>
      <c r="B66" s="24"/>
      <c r="C66" s="24"/>
      <c r="D66" s="24"/>
      <c r="E66" s="13">
        <v>137567056</v>
      </c>
      <c r="F66" s="13">
        <v>8643837</v>
      </c>
      <c r="G66" s="13">
        <v>131933856</v>
      </c>
      <c r="H66" s="13">
        <v>128637352</v>
      </c>
      <c r="I66" s="13">
        <v>3296506.5</v>
      </c>
      <c r="J66" s="13">
        <v>1966382.625</v>
      </c>
      <c r="K66" s="13">
        <v>3944419.5</v>
      </c>
      <c r="L66" s="13">
        <v>2046883</v>
      </c>
      <c r="M66" s="13">
        <v>4860932.5</v>
      </c>
      <c r="N66" s="13">
        <v>1736021.5</v>
      </c>
      <c r="O66" s="13">
        <v>95.905120849609375</v>
      </c>
      <c r="P66" s="13">
        <v>93.508834838867188</v>
      </c>
      <c r="Q66" s="13">
        <v>2.3962905406951904</v>
      </c>
      <c r="R66" s="25"/>
      <c r="S66" s="25"/>
    </row>
    <row r="67" spans="1:19" x14ac:dyDescent="0.35">
      <c r="A67" s="26">
        <v>37803</v>
      </c>
      <c r="B67" s="24"/>
      <c r="C67" s="24"/>
      <c r="D67" s="24"/>
      <c r="E67" s="13">
        <v>138468336</v>
      </c>
      <c r="F67" s="13">
        <v>9677431.375</v>
      </c>
      <c r="G67" s="13">
        <v>132879496</v>
      </c>
      <c r="H67" s="13">
        <v>129430728</v>
      </c>
      <c r="I67" s="13">
        <v>3448772.75</v>
      </c>
      <c r="J67" s="13">
        <v>1885677.75</v>
      </c>
      <c r="K67" s="13">
        <v>3998514.5</v>
      </c>
      <c r="L67" s="13">
        <v>2067733.375</v>
      </c>
      <c r="M67" s="13">
        <v>5431894</v>
      </c>
      <c r="N67" s="13">
        <v>2177804</v>
      </c>
      <c r="O67" s="13">
        <v>95.963813781738281</v>
      </c>
      <c r="P67" s="13">
        <v>93.473159790039063</v>
      </c>
      <c r="Q67" s="13">
        <v>2.4906580448150635</v>
      </c>
      <c r="R67" s="25"/>
      <c r="S67" s="25"/>
    </row>
    <row r="68" spans="1:19" x14ac:dyDescent="0.35">
      <c r="A68" s="26">
        <v>37834</v>
      </c>
      <c r="B68" s="24"/>
      <c r="C68" s="24"/>
      <c r="D68" s="24"/>
      <c r="E68" s="13">
        <v>138503424</v>
      </c>
      <c r="F68" s="13">
        <v>9432544.5</v>
      </c>
      <c r="G68" s="13">
        <v>131611512</v>
      </c>
      <c r="H68" s="13">
        <v>128178384</v>
      </c>
      <c r="I68" s="13">
        <v>3433123</v>
      </c>
      <c r="J68" s="13">
        <v>2337768.5</v>
      </c>
      <c r="K68" s="13">
        <v>5090962.5</v>
      </c>
      <c r="L68" s="13">
        <v>2589545.5</v>
      </c>
      <c r="M68" s="13">
        <v>4610239</v>
      </c>
      <c r="N68" s="13">
        <v>2232760</v>
      </c>
      <c r="O68" s="13">
        <v>95.024009704589844</v>
      </c>
      <c r="P68" s="13">
        <v>92.545280456542969</v>
      </c>
      <c r="Q68" s="13">
        <v>2.4787278175354004</v>
      </c>
      <c r="R68" s="25"/>
      <c r="S68" s="25"/>
    </row>
    <row r="69" spans="1:19" x14ac:dyDescent="0.35">
      <c r="A69" s="26">
        <v>37865</v>
      </c>
      <c r="B69" s="24"/>
      <c r="C69" s="24"/>
      <c r="D69" s="24"/>
      <c r="E69" s="13">
        <v>138137104</v>
      </c>
      <c r="F69" s="13">
        <v>8999793.125</v>
      </c>
      <c r="G69" s="13">
        <v>131905376</v>
      </c>
      <c r="H69" s="13">
        <v>128148856</v>
      </c>
      <c r="I69" s="13">
        <v>3756519.75</v>
      </c>
      <c r="J69" s="13">
        <v>1756392.375</v>
      </c>
      <c r="K69" s="13">
        <v>5135038.5</v>
      </c>
      <c r="L69" s="13">
        <v>2089025</v>
      </c>
      <c r="M69" s="13">
        <v>4824661</v>
      </c>
      <c r="N69" s="13">
        <v>2086107.125</v>
      </c>
      <c r="O69" s="13">
        <v>95.488739013671875</v>
      </c>
      <c r="P69" s="13">
        <v>92.769325256347656</v>
      </c>
      <c r="Q69" s="13">
        <v>2.7194139957427979</v>
      </c>
      <c r="R69" s="25"/>
      <c r="S69" s="25"/>
    </row>
    <row r="70" spans="1:19" x14ac:dyDescent="0.35">
      <c r="A70" s="26">
        <v>37895</v>
      </c>
      <c r="B70" s="24"/>
      <c r="C70" s="24"/>
      <c r="D70" s="24"/>
      <c r="E70" s="13">
        <v>137730720</v>
      </c>
      <c r="F70" s="13">
        <v>8591606.25</v>
      </c>
      <c r="G70" s="13">
        <v>132777280</v>
      </c>
      <c r="H70" s="13">
        <v>129447176</v>
      </c>
      <c r="I70" s="13">
        <v>3330103</v>
      </c>
      <c r="J70" s="13">
        <v>1775451.5</v>
      </c>
      <c r="K70" s="13">
        <v>4220150.5</v>
      </c>
      <c r="L70" s="13">
        <v>2213479.5</v>
      </c>
      <c r="M70" s="13">
        <v>4432121</v>
      </c>
      <c r="N70" s="13">
        <v>1946005.75</v>
      </c>
      <c r="O70" s="13">
        <v>96.403533935546875</v>
      </c>
      <c r="P70" s="13">
        <v>93.985694885253906</v>
      </c>
      <c r="Q70" s="13">
        <v>2.4178359508514404</v>
      </c>
      <c r="R70" s="25"/>
      <c r="S70" s="25"/>
    </row>
    <row r="71" spans="1:19" x14ac:dyDescent="0.35">
      <c r="A71" s="26">
        <v>37926</v>
      </c>
      <c r="B71" s="24"/>
      <c r="C71" s="24"/>
      <c r="D71" s="24"/>
      <c r="E71" s="13">
        <v>138618896</v>
      </c>
      <c r="F71" s="13">
        <v>8294981.75</v>
      </c>
      <c r="G71" s="13">
        <v>133463056</v>
      </c>
      <c r="H71" s="13">
        <v>130819160</v>
      </c>
      <c r="I71" s="13">
        <v>2643896</v>
      </c>
      <c r="J71" s="13">
        <v>1823129.875</v>
      </c>
      <c r="K71" s="13">
        <v>3865233</v>
      </c>
      <c r="L71" s="13">
        <v>1827383.875</v>
      </c>
      <c r="M71" s="13">
        <v>4653733.5</v>
      </c>
      <c r="N71" s="13">
        <v>1813864.375</v>
      </c>
      <c r="O71" s="13">
        <v>96.280563354492188</v>
      </c>
      <c r="P71" s="13">
        <v>94.373252868652344</v>
      </c>
      <c r="Q71" s="13">
        <v>1.9073128700256348</v>
      </c>
      <c r="R71" s="25"/>
      <c r="S71" s="25"/>
    </row>
    <row r="72" spans="1:19" x14ac:dyDescent="0.35">
      <c r="A72" s="26">
        <v>37956</v>
      </c>
      <c r="B72" s="24"/>
      <c r="C72" s="24"/>
      <c r="D72" s="24"/>
      <c r="E72" s="13">
        <v>138700240</v>
      </c>
      <c r="F72" s="13">
        <v>8502951.875</v>
      </c>
      <c r="G72" s="13">
        <v>133766912</v>
      </c>
      <c r="H72" s="13">
        <v>131095040</v>
      </c>
      <c r="I72" s="13">
        <v>2671866.5</v>
      </c>
      <c r="J72" s="13">
        <v>1761398.75</v>
      </c>
      <c r="K72" s="13">
        <v>3635166.5</v>
      </c>
      <c r="L72" s="13">
        <v>1845921</v>
      </c>
      <c r="M72" s="13">
        <v>4623998</v>
      </c>
      <c r="N72" s="13">
        <v>2033032.875</v>
      </c>
      <c r="O72" s="13">
        <v>96.44317626953125</v>
      </c>
      <c r="P72" s="13">
        <v>94.516807556152344</v>
      </c>
      <c r="Q72" s="13">
        <v>1.9263603687286377</v>
      </c>
      <c r="R72" s="25"/>
      <c r="S72" s="25"/>
    </row>
    <row r="73" spans="1:19" x14ac:dyDescent="0.35">
      <c r="A73" s="26">
        <v>37987</v>
      </c>
      <c r="B73" s="24"/>
      <c r="C73" s="24"/>
      <c r="D73" s="24"/>
      <c r="E73" s="13">
        <v>138556368</v>
      </c>
      <c r="F73" s="13">
        <v>8122083.875</v>
      </c>
      <c r="G73" s="13">
        <v>132049896</v>
      </c>
      <c r="H73" s="13">
        <v>128987696</v>
      </c>
      <c r="I73" s="13">
        <v>3062193</v>
      </c>
      <c r="J73" s="13">
        <v>2163788.5</v>
      </c>
      <c r="K73" s="13">
        <v>4193570.75</v>
      </c>
      <c r="L73" s="13">
        <v>1592010.25</v>
      </c>
      <c r="M73" s="13">
        <v>4791010</v>
      </c>
      <c r="N73" s="13">
        <v>1739063.625</v>
      </c>
      <c r="O73" s="13">
        <v>95.304100036621094</v>
      </c>
      <c r="P73" s="13">
        <v>93.094024658203125</v>
      </c>
      <c r="Q73" s="13">
        <v>2.2100701332092285</v>
      </c>
      <c r="R73" s="25"/>
      <c r="S73" s="25"/>
    </row>
    <row r="74" spans="1:19" x14ac:dyDescent="0.35">
      <c r="A74" s="26">
        <v>38018</v>
      </c>
      <c r="B74" s="24"/>
      <c r="C74" s="24"/>
      <c r="D74" s="24"/>
      <c r="E74" s="13">
        <v>136924096</v>
      </c>
      <c r="F74" s="13">
        <v>9238428.375</v>
      </c>
      <c r="G74" s="13">
        <v>132411080</v>
      </c>
      <c r="H74" s="13">
        <v>129494912</v>
      </c>
      <c r="I74" s="13">
        <v>2916167.75</v>
      </c>
      <c r="J74" s="13">
        <v>1687373.375</v>
      </c>
      <c r="K74" s="13">
        <v>3334814</v>
      </c>
      <c r="L74" s="13">
        <v>2039564</v>
      </c>
      <c r="M74" s="13">
        <v>5159963</v>
      </c>
      <c r="N74" s="13">
        <v>2038901.375</v>
      </c>
      <c r="O74" s="13">
        <v>96.704002380371094</v>
      </c>
      <c r="P74" s="13">
        <v>94.574234008789063</v>
      </c>
      <c r="Q74" s="13">
        <v>2.1297695636749268</v>
      </c>
      <c r="R74" s="25"/>
      <c r="S74" s="25"/>
    </row>
    <row r="75" spans="1:19" x14ac:dyDescent="0.35">
      <c r="A75" s="26">
        <v>38047</v>
      </c>
      <c r="B75" s="24"/>
      <c r="C75" s="24"/>
      <c r="D75" s="24"/>
      <c r="E75" s="13">
        <v>137384128</v>
      </c>
      <c r="F75" s="13">
        <v>8788602.875</v>
      </c>
      <c r="G75" s="13">
        <v>132502384</v>
      </c>
      <c r="H75" s="13">
        <v>129567352</v>
      </c>
      <c r="I75" s="13">
        <v>2935036</v>
      </c>
      <c r="J75" s="13">
        <v>1787754.375</v>
      </c>
      <c r="K75" s="13">
        <v>3503784.75</v>
      </c>
      <c r="L75" s="13">
        <v>1956578</v>
      </c>
      <c r="M75" s="13">
        <v>4933444.5</v>
      </c>
      <c r="N75" s="13">
        <v>1898580.375</v>
      </c>
      <c r="O75" s="13">
        <v>96.446647644042969</v>
      </c>
      <c r="P75" s="13">
        <v>94.310279846191406</v>
      </c>
      <c r="Q75" s="13">
        <v>2.1363718509674072</v>
      </c>
      <c r="R75" s="25"/>
      <c r="S75" s="25"/>
    </row>
    <row r="76" spans="1:19" x14ac:dyDescent="0.35">
      <c r="A76" s="26">
        <v>38078</v>
      </c>
      <c r="B76" s="24"/>
      <c r="C76" s="24"/>
      <c r="D76" s="24"/>
      <c r="E76" s="13">
        <v>137691008</v>
      </c>
      <c r="F76" s="13">
        <v>8730013</v>
      </c>
      <c r="G76" s="13">
        <v>132552264</v>
      </c>
      <c r="H76" s="13">
        <v>129080368</v>
      </c>
      <c r="I76" s="13">
        <v>3471891</v>
      </c>
      <c r="J76" s="13">
        <v>1658730.625</v>
      </c>
      <c r="K76" s="13">
        <v>3722893</v>
      </c>
      <c r="L76" s="13">
        <v>2472536.25</v>
      </c>
      <c r="M76" s="13">
        <v>4337777.5</v>
      </c>
      <c r="N76" s="13">
        <v>1919699.25</v>
      </c>
      <c r="O76" s="13">
        <v>96.267913818359375</v>
      </c>
      <c r="P76" s="13">
        <v>93.746406555175781</v>
      </c>
      <c r="Q76" s="13">
        <v>2.5215089321136475</v>
      </c>
      <c r="R76" s="25"/>
      <c r="S76" s="25"/>
    </row>
    <row r="77" spans="1:19" x14ac:dyDescent="0.35">
      <c r="A77" s="26">
        <v>38108</v>
      </c>
      <c r="B77" s="24"/>
      <c r="C77" s="24"/>
      <c r="D77" s="24"/>
      <c r="E77" s="13">
        <v>138422768</v>
      </c>
      <c r="F77" s="13">
        <v>7670683.5</v>
      </c>
      <c r="G77" s="13">
        <v>133546384</v>
      </c>
      <c r="H77" s="13">
        <v>130644528</v>
      </c>
      <c r="I77" s="13">
        <v>2901850.5</v>
      </c>
      <c r="J77" s="13">
        <v>1584522.875</v>
      </c>
      <c r="K77" s="13">
        <v>3753538.75</v>
      </c>
      <c r="L77" s="13">
        <v>1921652.125</v>
      </c>
      <c r="M77" s="13">
        <v>4117628.5</v>
      </c>
      <c r="N77" s="13">
        <v>1631402.875</v>
      </c>
      <c r="O77" s="13">
        <v>96.477180480957031</v>
      </c>
      <c r="P77" s="13">
        <v>94.380805969238281</v>
      </c>
      <c r="Q77" s="13">
        <v>2.0963678359985352</v>
      </c>
      <c r="R77" s="25"/>
      <c r="S77" s="25"/>
    </row>
    <row r="78" spans="1:19" x14ac:dyDescent="0.35">
      <c r="A78" s="26">
        <v>38139</v>
      </c>
      <c r="B78" s="24"/>
      <c r="C78" s="24"/>
      <c r="D78" s="24"/>
      <c r="E78" s="13">
        <v>138867376</v>
      </c>
      <c r="F78" s="13">
        <v>7952197.75</v>
      </c>
      <c r="G78" s="13">
        <v>133686416</v>
      </c>
      <c r="H78" s="13">
        <v>130265496</v>
      </c>
      <c r="I78" s="13">
        <v>3420917.5</v>
      </c>
      <c r="J78" s="13">
        <v>1785971.375</v>
      </c>
      <c r="K78" s="13">
        <v>3793634.25</v>
      </c>
      <c r="L78" s="13">
        <v>1919275.125</v>
      </c>
      <c r="M78" s="13">
        <v>4273463.5</v>
      </c>
      <c r="N78" s="13">
        <v>1759459.125</v>
      </c>
      <c r="O78" s="13">
        <v>96.269134521484375</v>
      </c>
      <c r="P78" s="13">
        <v>93.805686950683594</v>
      </c>
      <c r="Q78" s="13">
        <v>2.4634420871734619</v>
      </c>
      <c r="R78" s="25"/>
      <c r="S78" s="25"/>
    </row>
    <row r="79" spans="1:19" x14ac:dyDescent="0.35">
      <c r="A79" s="26">
        <v>38169</v>
      </c>
      <c r="B79" s="24"/>
      <c r="C79" s="24"/>
      <c r="D79" s="24"/>
      <c r="E79" s="13">
        <v>139861472</v>
      </c>
      <c r="F79" s="13">
        <v>8814716.125</v>
      </c>
      <c r="G79" s="13">
        <v>133838920</v>
      </c>
      <c r="H79" s="13">
        <v>130131216</v>
      </c>
      <c r="I79" s="13">
        <v>3707703.75</v>
      </c>
      <c r="J79" s="13">
        <v>2243851</v>
      </c>
      <c r="K79" s="13">
        <v>4434977</v>
      </c>
      <c r="L79" s="13">
        <v>2560437.25</v>
      </c>
      <c r="M79" s="13">
        <v>4255436</v>
      </c>
      <c r="N79" s="13">
        <v>1998842.875</v>
      </c>
      <c r="O79" s="13">
        <v>95.693916320800781</v>
      </c>
      <c r="P79" s="13">
        <v>93.042930603027344</v>
      </c>
      <c r="Q79" s="13">
        <v>2.6509828567504883</v>
      </c>
      <c r="R79" s="25"/>
      <c r="S79" s="25"/>
    </row>
    <row r="80" spans="1:19" x14ac:dyDescent="0.35">
      <c r="A80" s="26">
        <v>38200</v>
      </c>
      <c r="B80" s="24"/>
      <c r="C80" s="24"/>
      <c r="D80" s="24"/>
      <c r="E80" s="13">
        <v>140699744</v>
      </c>
      <c r="F80" s="13">
        <v>8683347.25</v>
      </c>
      <c r="G80" s="13">
        <v>134593216</v>
      </c>
      <c r="H80" s="13">
        <v>131179408</v>
      </c>
      <c r="I80" s="13">
        <v>3413819.25</v>
      </c>
      <c r="J80" s="13">
        <v>1920762.375</v>
      </c>
      <c r="K80" s="13">
        <v>4762806.5</v>
      </c>
      <c r="L80" s="13">
        <v>2163493.75</v>
      </c>
      <c r="M80" s="13">
        <v>4214303.5</v>
      </c>
      <c r="N80" s="13">
        <v>2305550</v>
      </c>
      <c r="O80" s="13">
        <v>95.659889221191406</v>
      </c>
      <c r="P80" s="13">
        <v>93.23358154296875</v>
      </c>
      <c r="Q80" s="13">
        <v>2.4263150691986084</v>
      </c>
      <c r="R80" s="25"/>
      <c r="S80" s="25"/>
    </row>
    <row r="81" spans="1:19" x14ac:dyDescent="0.35">
      <c r="A81" s="26">
        <v>38231</v>
      </c>
      <c r="B81" s="24"/>
      <c r="C81" s="24"/>
      <c r="D81" s="24"/>
      <c r="E81" s="13">
        <v>140225904</v>
      </c>
      <c r="F81" s="13">
        <v>8168898.25</v>
      </c>
      <c r="G81" s="13">
        <v>133129608</v>
      </c>
      <c r="H81" s="13">
        <v>129235792</v>
      </c>
      <c r="I81" s="13">
        <v>3893822.75</v>
      </c>
      <c r="J81" s="13">
        <v>1873746</v>
      </c>
      <c r="K81" s="13">
        <v>5555018.5</v>
      </c>
      <c r="L81" s="13">
        <v>2587017.75</v>
      </c>
      <c r="M81" s="13">
        <v>3646357.5</v>
      </c>
      <c r="N81" s="13">
        <v>1935523</v>
      </c>
      <c r="O81" s="13">
        <v>94.939384460449219</v>
      </c>
      <c r="P81" s="13">
        <v>92.162567138671875</v>
      </c>
      <c r="Q81" s="13">
        <v>2.7768213748931885</v>
      </c>
      <c r="R81" s="25"/>
      <c r="S81" s="25"/>
    </row>
    <row r="82" spans="1:19" x14ac:dyDescent="0.35">
      <c r="A82" s="26">
        <v>38261</v>
      </c>
      <c r="B82" s="24"/>
      <c r="C82" s="24"/>
      <c r="D82" s="24"/>
      <c r="E82" s="13">
        <v>139640976</v>
      </c>
      <c r="F82" s="13">
        <v>7804429.25</v>
      </c>
      <c r="G82" s="13">
        <v>134655040</v>
      </c>
      <c r="H82" s="13">
        <v>131190408</v>
      </c>
      <c r="I82" s="13">
        <v>3464629.25</v>
      </c>
      <c r="J82" s="13">
        <v>1705122.875</v>
      </c>
      <c r="K82" s="13">
        <v>3882912</v>
      </c>
      <c r="L82" s="13">
        <v>2044773.375</v>
      </c>
      <c r="M82" s="13">
        <v>3961262.25</v>
      </c>
      <c r="N82" s="13">
        <v>1798393.625</v>
      </c>
      <c r="O82" s="13">
        <v>96.429458618164063</v>
      </c>
      <c r="P82" s="13">
        <v>93.9483642578125</v>
      </c>
      <c r="Q82" s="13">
        <v>2.481097936630249</v>
      </c>
      <c r="R82" s="25"/>
      <c r="S82" s="25"/>
    </row>
    <row r="83" spans="1:19" x14ac:dyDescent="0.35">
      <c r="A83" s="26">
        <v>38292</v>
      </c>
      <c r="B83" s="24"/>
      <c r="C83" s="24"/>
      <c r="D83" s="24"/>
      <c r="E83" s="13">
        <v>140447136</v>
      </c>
      <c r="F83" s="13">
        <v>7880991.5</v>
      </c>
      <c r="G83" s="13">
        <v>135327456</v>
      </c>
      <c r="H83" s="13">
        <v>132308688</v>
      </c>
      <c r="I83" s="13">
        <v>3018760.75</v>
      </c>
      <c r="J83" s="13">
        <v>1688961.875</v>
      </c>
      <c r="K83" s="13">
        <v>3896224.75</v>
      </c>
      <c r="L83" s="13">
        <v>1849310.25</v>
      </c>
      <c r="M83" s="13">
        <v>4138891.5</v>
      </c>
      <c r="N83" s="13">
        <v>1892789.75</v>
      </c>
      <c r="O83" s="13">
        <v>96.354728698730469</v>
      </c>
      <c r="P83" s="13">
        <v>94.205329895019531</v>
      </c>
      <c r="Q83" s="13">
        <v>2.14939284324646</v>
      </c>
      <c r="R83" s="25"/>
      <c r="S83" s="25"/>
    </row>
    <row r="84" spans="1:19" x14ac:dyDescent="0.35">
      <c r="A84" s="26">
        <v>38322</v>
      </c>
      <c r="B84" s="24"/>
      <c r="C84" s="24"/>
      <c r="D84" s="24"/>
      <c r="E84" s="13">
        <v>140580848</v>
      </c>
      <c r="F84" s="13">
        <v>7672535.625</v>
      </c>
      <c r="G84" s="13">
        <v>135511552</v>
      </c>
      <c r="H84" s="13">
        <v>132734392</v>
      </c>
      <c r="I84" s="13">
        <v>2777154</v>
      </c>
      <c r="J84" s="13">
        <v>1796298.375</v>
      </c>
      <c r="K84" s="13">
        <v>3891163.25</v>
      </c>
      <c r="L84" s="13">
        <v>1580456.375</v>
      </c>
      <c r="M84" s="13">
        <v>4190337.25</v>
      </c>
      <c r="N84" s="13">
        <v>1901742</v>
      </c>
      <c r="O84" s="13">
        <v>96.394035339355469</v>
      </c>
      <c r="P84" s="13">
        <v>94.418548583984375</v>
      </c>
      <c r="Q84" s="13">
        <v>1.9754853248596191</v>
      </c>
      <c r="R84" s="25"/>
      <c r="S84" s="25"/>
    </row>
    <row r="85" spans="1:19" x14ac:dyDescent="0.35">
      <c r="A85" s="26">
        <v>38353</v>
      </c>
      <c r="B85" s="24"/>
      <c r="C85" s="24"/>
      <c r="D85" s="24"/>
      <c r="E85" s="13">
        <v>140278256</v>
      </c>
      <c r="F85" s="13">
        <v>7812601.375</v>
      </c>
      <c r="G85" s="13">
        <v>133663952</v>
      </c>
      <c r="H85" s="13">
        <v>130347128</v>
      </c>
      <c r="I85" s="13">
        <v>3316821.75</v>
      </c>
      <c r="J85" s="13">
        <v>2318320</v>
      </c>
      <c r="K85" s="13">
        <v>4389952</v>
      </c>
      <c r="L85" s="13">
        <v>1679650.625</v>
      </c>
      <c r="M85" s="13">
        <v>4373746.5</v>
      </c>
      <c r="N85" s="13">
        <v>1759204.25</v>
      </c>
      <c r="O85" s="13">
        <v>95.284866333007813</v>
      </c>
      <c r="P85" s="13">
        <v>92.92041015625</v>
      </c>
      <c r="Q85" s="13">
        <v>2.3644590377807617</v>
      </c>
      <c r="R85" s="25"/>
      <c r="S85" s="25"/>
    </row>
    <row r="86" spans="1:19" x14ac:dyDescent="0.35">
      <c r="A86" s="26">
        <v>38384</v>
      </c>
      <c r="B86" s="24"/>
      <c r="C86" s="24"/>
      <c r="D86" s="24"/>
      <c r="E86" s="13">
        <v>138681520</v>
      </c>
      <c r="F86" s="13">
        <v>8414097.125</v>
      </c>
      <c r="G86" s="13">
        <v>133741904</v>
      </c>
      <c r="H86" s="13">
        <v>130566176</v>
      </c>
      <c r="I86" s="13">
        <v>3175731.25</v>
      </c>
      <c r="J86" s="13">
        <v>1796151.875</v>
      </c>
      <c r="K86" s="13">
        <v>3610372</v>
      </c>
      <c r="L86" s="13">
        <v>2066224.875</v>
      </c>
      <c r="M86" s="13">
        <v>4618559</v>
      </c>
      <c r="N86" s="13">
        <v>1729313.25</v>
      </c>
      <c r="O86" s="13">
        <v>96.438156127929688</v>
      </c>
      <c r="P86" s="13">
        <v>94.148216247558594</v>
      </c>
      <c r="Q86" s="13">
        <v>2.2899456024169922</v>
      </c>
      <c r="R86" s="25"/>
      <c r="S86" s="25"/>
    </row>
    <row r="87" spans="1:19" x14ac:dyDescent="0.35">
      <c r="A87" s="26">
        <v>38412</v>
      </c>
      <c r="B87" s="24"/>
      <c r="C87" s="24"/>
      <c r="D87" s="24"/>
      <c r="E87" s="13">
        <v>139099792</v>
      </c>
      <c r="F87" s="13">
        <v>8370672</v>
      </c>
      <c r="G87" s="13">
        <v>134762960</v>
      </c>
      <c r="H87" s="13">
        <v>131853528</v>
      </c>
      <c r="I87" s="13">
        <v>2909421.75</v>
      </c>
      <c r="J87" s="13">
        <v>1495060</v>
      </c>
      <c r="K87" s="13">
        <v>3240169.75</v>
      </c>
      <c r="L87" s="13">
        <v>1913272.875</v>
      </c>
      <c r="M87" s="13">
        <v>4591695.5</v>
      </c>
      <c r="N87" s="13">
        <v>1865703.625</v>
      </c>
      <c r="O87" s="13">
        <v>96.882217407226563</v>
      </c>
      <c r="P87" s="13">
        <v>94.790603637695313</v>
      </c>
      <c r="Q87" s="13">
        <v>2.0916075706481934</v>
      </c>
      <c r="R87" s="25"/>
      <c r="S87" s="25"/>
    </row>
    <row r="88" spans="1:19" x14ac:dyDescent="0.35">
      <c r="A88" s="26">
        <v>38443</v>
      </c>
      <c r="B88" s="24"/>
      <c r="C88" s="24"/>
      <c r="D88" s="24"/>
      <c r="E88" s="13">
        <v>139758640</v>
      </c>
      <c r="F88" s="13">
        <v>8076944.75</v>
      </c>
      <c r="G88" s="13">
        <v>134971264</v>
      </c>
      <c r="H88" s="13">
        <v>131802936</v>
      </c>
      <c r="I88" s="13">
        <v>3168330.75</v>
      </c>
      <c r="J88" s="13">
        <v>1530379.375</v>
      </c>
      <c r="K88" s="13">
        <v>3943606</v>
      </c>
      <c r="L88" s="13">
        <v>2359414.5</v>
      </c>
      <c r="M88" s="13">
        <v>3909414.5</v>
      </c>
      <c r="N88" s="13">
        <v>1808115.75</v>
      </c>
      <c r="O88" s="13">
        <v>96.574539184570313</v>
      </c>
      <c r="P88" s="13">
        <v>94.307540893554688</v>
      </c>
      <c r="Q88" s="13">
        <v>2.2670016288757324</v>
      </c>
      <c r="R88" s="25"/>
      <c r="S88" s="25"/>
    </row>
    <row r="89" spans="1:19" x14ac:dyDescent="0.35">
      <c r="A89" s="26">
        <v>38473</v>
      </c>
      <c r="B89" s="24"/>
      <c r="C89" s="24"/>
      <c r="D89" s="24"/>
      <c r="E89" s="13">
        <v>140938752</v>
      </c>
      <c r="F89" s="13">
        <v>7570159.875</v>
      </c>
      <c r="G89" s="13">
        <v>136041584</v>
      </c>
      <c r="H89" s="13">
        <v>132997264</v>
      </c>
      <c r="I89" s="13">
        <v>3044326.75</v>
      </c>
      <c r="J89" s="13">
        <v>1532144.75</v>
      </c>
      <c r="K89" s="13">
        <v>3787172.75</v>
      </c>
      <c r="L89" s="13">
        <v>1874790.375</v>
      </c>
      <c r="M89" s="13">
        <v>3842892.5</v>
      </c>
      <c r="N89" s="13">
        <v>1852477</v>
      </c>
      <c r="O89" s="13">
        <v>96.525321960449219</v>
      </c>
      <c r="P89" s="13">
        <v>94.365287780761719</v>
      </c>
      <c r="Q89" s="13">
        <v>2.1600353717803955</v>
      </c>
      <c r="R89" s="25"/>
      <c r="S89" s="25"/>
    </row>
    <row r="90" spans="1:19" x14ac:dyDescent="0.35">
      <c r="A90" s="26">
        <v>38504</v>
      </c>
      <c r="B90" s="24"/>
      <c r="C90" s="24"/>
      <c r="D90" s="24"/>
      <c r="E90" s="13">
        <v>141590944</v>
      </c>
      <c r="F90" s="13">
        <v>7519405.375</v>
      </c>
      <c r="G90" s="13">
        <v>135846784</v>
      </c>
      <c r="H90" s="13">
        <v>131957576</v>
      </c>
      <c r="I90" s="13">
        <v>3889210.5</v>
      </c>
      <c r="J90" s="13">
        <v>2081477.375</v>
      </c>
      <c r="K90" s="13">
        <v>4594628</v>
      </c>
      <c r="L90" s="13">
        <v>2009058.375</v>
      </c>
      <c r="M90" s="13">
        <v>3620479.25</v>
      </c>
      <c r="N90" s="13">
        <v>1889867.75</v>
      </c>
      <c r="O90" s="13">
        <v>95.943130493164063</v>
      </c>
      <c r="P90" s="13">
        <v>93.196342468261719</v>
      </c>
      <c r="Q90" s="13">
        <v>2.746793270111084</v>
      </c>
      <c r="R90" s="25"/>
      <c r="S90" s="25"/>
    </row>
    <row r="91" spans="1:19" x14ac:dyDescent="0.35">
      <c r="A91" s="26">
        <v>38534</v>
      </c>
      <c r="B91" s="24"/>
      <c r="C91" s="24"/>
      <c r="D91" s="24"/>
      <c r="E91" s="13">
        <v>142456128</v>
      </c>
      <c r="F91" s="13">
        <v>8211734.375</v>
      </c>
      <c r="G91" s="13">
        <v>137297648</v>
      </c>
      <c r="H91" s="13">
        <v>133817864</v>
      </c>
      <c r="I91" s="13">
        <v>3479782.5</v>
      </c>
      <c r="J91" s="13">
        <v>1943596.5</v>
      </c>
      <c r="K91" s="13">
        <v>4204128</v>
      </c>
      <c r="L91" s="13">
        <v>2027185.875</v>
      </c>
      <c r="M91" s="13">
        <v>4099919.25</v>
      </c>
      <c r="N91" s="13">
        <v>2084629.25</v>
      </c>
      <c r="O91" s="13">
        <v>96.378898620605469</v>
      </c>
      <c r="P91" s="13">
        <v>93.936195373535156</v>
      </c>
      <c r="Q91" s="13">
        <v>2.4427046775817871</v>
      </c>
      <c r="R91" s="25"/>
      <c r="S91" s="25"/>
    </row>
    <row r="92" spans="1:19" x14ac:dyDescent="0.35">
      <c r="A92" s="26">
        <v>38565</v>
      </c>
      <c r="B92" s="24"/>
      <c r="C92" s="24"/>
      <c r="D92" s="24"/>
      <c r="E92" s="13">
        <v>143282960</v>
      </c>
      <c r="F92" s="13">
        <v>7643880.75</v>
      </c>
      <c r="G92" s="13">
        <v>137564080</v>
      </c>
      <c r="H92" s="13">
        <v>133778360</v>
      </c>
      <c r="I92" s="13">
        <v>3785716.25</v>
      </c>
      <c r="J92" s="13">
        <v>1752397.5</v>
      </c>
      <c r="K92" s="13">
        <v>4690884</v>
      </c>
      <c r="L92" s="13">
        <v>2111689.5</v>
      </c>
      <c r="M92" s="13">
        <v>3649482.75</v>
      </c>
      <c r="N92" s="13">
        <v>1882708.5</v>
      </c>
      <c r="O92" s="13">
        <v>96.008682250976563</v>
      </c>
      <c r="P92" s="13">
        <v>93.366554260253906</v>
      </c>
      <c r="Q92" s="13">
        <v>2.6421258449554443</v>
      </c>
      <c r="R92" s="25"/>
      <c r="S92" s="25"/>
    </row>
    <row r="93" spans="1:19" x14ac:dyDescent="0.35">
      <c r="A93" s="26">
        <v>38596</v>
      </c>
      <c r="B93" s="24"/>
      <c r="C93" s="24"/>
      <c r="D93" s="24"/>
      <c r="E93" s="13">
        <v>143141744</v>
      </c>
      <c r="F93" s="13">
        <v>7395165.125</v>
      </c>
      <c r="G93" s="13">
        <v>136112432</v>
      </c>
      <c r="H93" s="13">
        <v>131912200</v>
      </c>
      <c r="I93" s="13">
        <v>4200228.5</v>
      </c>
      <c r="J93" s="13">
        <v>1900774.375</v>
      </c>
      <c r="K93" s="13">
        <v>5461351.5</v>
      </c>
      <c r="L93" s="13">
        <v>2155152</v>
      </c>
      <c r="M93" s="13">
        <v>3474017.75</v>
      </c>
      <c r="N93" s="13">
        <v>1765995.375</v>
      </c>
      <c r="O93" s="13">
        <v>95.089263916015625</v>
      </c>
      <c r="P93" s="13">
        <v>92.154945373535156</v>
      </c>
      <c r="Q93" s="13">
        <v>2.9343142509460449</v>
      </c>
      <c r="R93" s="25"/>
      <c r="S93" s="25"/>
    </row>
    <row r="94" spans="1:19" x14ac:dyDescent="0.35">
      <c r="A94" s="26">
        <v>38626</v>
      </c>
      <c r="B94" s="24"/>
      <c r="C94" s="24"/>
      <c r="D94" s="24"/>
      <c r="E94" s="13">
        <v>142579168</v>
      </c>
      <c r="F94" s="13">
        <v>7318195.875</v>
      </c>
      <c r="G94" s="13">
        <v>137534576</v>
      </c>
      <c r="H94" s="13">
        <v>134192072</v>
      </c>
      <c r="I94" s="13">
        <v>3342509.5</v>
      </c>
      <c r="J94" s="13">
        <v>1556741</v>
      </c>
      <c r="K94" s="13">
        <v>3839627.25</v>
      </c>
      <c r="L94" s="13">
        <v>1817067</v>
      </c>
      <c r="M94" s="13">
        <v>3638910.5</v>
      </c>
      <c r="N94" s="13">
        <v>1862218.375</v>
      </c>
      <c r="O94" s="13">
        <v>96.461898803710938</v>
      </c>
      <c r="P94" s="13">
        <v>94.117584228515625</v>
      </c>
      <c r="Q94" s="13">
        <v>2.3443183898925781</v>
      </c>
      <c r="R94" s="25"/>
      <c r="S94" s="25"/>
    </row>
    <row r="95" spans="1:19" x14ac:dyDescent="0.35">
      <c r="A95" s="26">
        <v>38657</v>
      </c>
      <c r="B95" s="24"/>
      <c r="C95" s="24"/>
      <c r="D95" s="24"/>
      <c r="E95" s="13">
        <v>143339824</v>
      </c>
      <c r="F95" s="13">
        <v>7331537.875</v>
      </c>
      <c r="G95" s="13">
        <v>137882544</v>
      </c>
      <c r="H95" s="13">
        <v>134515552</v>
      </c>
      <c r="I95" s="13">
        <v>3366991.75</v>
      </c>
      <c r="J95" s="13">
        <v>1606851.875</v>
      </c>
      <c r="K95" s="13">
        <v>3941378.25</v>
      </c>
      <c r="L95" s="13">
        <v>1832838.375</v>
      </c>
      <c r="M95" s="13">
        <v>3653761.75</v>
      </c>
      <c r="N95" s="13">
        <v>1844937.75</v>
      </c>
      <c r="O95" s="13">
        <v>96.192764282226563</v>
      </c>
      <c r="P95" s="13">
        <v>93.84381103515625</v>
      </c>
      <c r="Q95" s="13">
        <v>2.3489575386047363</v>
      </c>
      <c r="R95" s="25"/>
      <c r="S95" s="25"/>
    </row>
    <row r="96" spans="1:19" x14ac:dyDescent="0.35">
      <c r="A96" s="26">
        <v>38687</v>
      </c>
      <c r="B96" s="24"/>
      <c r="C96" s="24"/>
      <c r="D96" s="24"/>
      <c r="E96" s="13">
        <v>142968112</v>
      </c>
      <c r="F96" s="13">
        <v>7619499.625</v>
      </c>
      <c r="G96" s="13">
        <v>137939232</v>
      </c>
      <c r="H96" s="13">
        <v>135052688</v>
      </c>
      <c r="I96" s="13">
        <v>2886530.25</v>
      </c>
      <c r="J96" s="13">
        <v>1654839.625</v>
      </c>
      <c r="K96" s="13">
        <v>3997593.75</v>
      </c>
      <c r="L96" s="13">
        <v>1590931.875</v>
      </c>
      <c r="M96" s="13">
        <v>3815538.75</v>
      </c>
      <c r="N96" s="13">
        <v>2213029</v>
      </c>
      <c r="O96" s="13">
        <v>96.482513427734375</v>
      </c>
      <c r="P96" s="13">
        <v>94.4635009765625</v>
      </c>
      <c r="Q96" s="13">
        <v>2.0190029144287109</v>
      </c>
      <c r="R96" s="25"/>
      <c r="S96" s="25"/>
    </row>
    <row r="97" spans="1:19" x14ac:dyDescent="0.35">
      <c r="A97" s="26">
        <v>38718</v>
      </c>
      <c r="B97" s="24"/>
      <c r="C97" s="24"/>
      <c r="D97" s="24"/>
      <c r="E97" s="13">
        <v>142918112</v>
      </c>
      <c r="F97" s="13">
        <v>7006853.75</v>
      </c>
      <c r="G97" s="13">
        <v>136613152</v>
      </c>
      <c r="H97" s="13">
        <v>133445680</v>
      </c>
      <c r="I97" s="13">
        <v>3167468.5</v>
      </c>
      <c r="J97" s="13">
        <v>2169992.5</v>
      </c>
      <c r="K97" s="13">
        <v>4301304</v>
      </c>
      <c r="L97" s="13">
        <v>1619721.5</v>
      </c>
      <c r="M97" s="13">
        <v>3454367.25</v>
      </c>
      <c r="N97" s="13">
        <v>1932765</v>
      </c>
      <c r="O97" s="13">
        <v>95.588409423828125</v>
      </c>
      <c r="P97" s="13">
        <v>93.372123718261719</v>
      </c>
      <c r="Q97" s="13">
        <v>2.2162821292877197</v>
      </c>
      <c r="R97" s="25"/>
      <c r="S97" s="25"/>
    </row>
    <row r="98" spans="1:19" x14ac:dyDescent="0.35">
      <c r="A98" s="26">
        <v>38749</v>
      </c>
      <c r="B98" s="24"/>
      <c r="C98" s="24"/>
      <c r="D98" s="24"/>
      <c r="E98" s="13">
        <v>141481488</v>
      </c>
      <c r="F98" s="13">
        <v>7887926.875</v>
      </c>
      <c r="G98" s="13">
        <v>136103072</v>
      </c>
      <c r="H98" s="13">
        <v>132697352</v>
      </c>
      <c r="I98" s="13">
        <v>3405727.75</v>
      </c>
      <c r="J98" s="13">
        <v>1894577.625</v>
      </c>
      <c r="K98" s="13">
        <v>3801869</v>
      </c>
      <c r="L98" s="13">
        <v>2155705.5</v>
      </c>
      <c r="M98" s="13">
        <v>3995960.5</v>
      </c>
      <c r="N98" s="13">
        <v>1736260.875</v>
      </c>
      <c r="O98" s="13">
        <v>96.198501586914063</v>
      </c>
      <c r="P98" s="13">
        <v>93.79132080078125</v>
      </c>
      <c r="Q98" s="13">
        <v>2.4071896076202393</v>
      </c>
      <c r="R98" s="25"/>
      <c r="S98" s="25"/>
    </row>
    <row r="99" spans="1:19" x14ac:dyDescent="0.35">
      <c r="A99" s="26">
        <v>38777</v>
      </c>
      <c r="B99" s="24"/>
      <c r="C99" s="24"/>
      <c r="D99" s="24"/>
      <c r="E99" s="13">
        <v>141994192</v>
      </c>
      <c r="F99" s="13">
        <v>7679719.5</v>
      </c>
      <c r="G99" s="13">
        <v>137496928</v>
      </c>
      <c r="H99" s="13">
        <v>134456336</v>
      </c>
      <c r="I99" s="13">
        <v>3040582.25</v>
      </c>
      <c r="J99" s="13">
        <v>1753228.75</v>
      </c>
      <c r="K99" s="13">
        <v>3438736.25</v>
      </c>
      <c r="L99" s="13">
        <v>1786280</v>
      </c>
      <c r="M99" s="13">
        <v>3896517.25</v>
      </c>
      <c r="N99" s="13">
        <v>1996922.25</v>
      </c>
      <c r="O99" s="13">
        <v>96.832786560058594</v>
      </c>
      <c r="P99" s="13">
        <v>94.691436767578125</v>
      </c>
      <c r="Q99" s="13">
        <v>2.1413426399230957</v>
      </c>
      <c r="R99" s="25"/>
      <c r="S99" s="25"/>
    </row>
    <row r="100" spans="1:19" x14ac:dyDescent="0.35">
      <c r="A100" s="26">
        <v>38808</v>
      </c>
      <c r="B100" s="24"/>
      <c r="C100" s="24"/>
      <c r="D100" s="24"/>
      <c r="E100" s="13">
        <v>142772144</v>
      </c>
      <c r="F100" s="13">
        <v>7491733.25</v>
      </c>
      <c r="G100" s="13">
        <v>137647104</v>
      </c>
      <c r="H100" s="13">
        <v>134832128</v>
      </c>
      <c r="I100" s="13">
        <v>2814975.25</v>
      </c>
      <c r="J100" s="13">
        <v>1700859.75</v>
      </c>
      <c r="K100" s="13">
        <v>4002893.5</v>
      </c>
      <c r="L100" s="13">
        <v>2066340.875</v>
      </c>
      <c r="M100" s="13">
        <v>3545327.5</v>
      </c>
      <c r="N100" s="13">
        <v>1880064.875</v>
      </c>
      <c r="O100" s="13">
        <v>96.41033935546875</v>
      </c>
      <c r="P100" s="13">
        <v>94.438682556152344</v>
      </c>
      <c r="Q100" s="13">
        <v>1.9716558456420898</v>
      </c>
      <c r="R100" s="25"/>
      <c r="S100" s="25"/>
    </row>
    <row r="101" spans="1:19" x14ac:dyDescent="0.35">
      <c r="A101" s="26">
        <v>38838</v>
      </c>
      <c r="B101" s="24"/>
      <c r="C101" s="24"/>
      <c r="D101" s="24"/>
      <c r="E101" s="13">
        <v>143405008</v>
      </c>
      <c r="F101" s="13">
        <v>7016287</v>
      </c>
      <c r="G101" s="13">
        <v>138380000</v>
      </c>
      <c r="H101" s="13">
        <v>135275552</v>
      </c>
      <c r="I101" s="13">
        <v>3104447.5</v>
      </c>
      <c r="J101" s="13">
        <v>1541294.5</v>
      </c>
      <c r="K101" s="13">
        <v>4116934.5</v>
      </c>
      <c r="L101" s="13">
        <v>1882830.75</v>
      </c>
      <c r="M101" s="13">
        <v>3355031.5</v>
      </c>
      <c r="N101" s="13">
        <v>1778424.75</v>
      </c>
      <c r="O101" s="13">
        <v>96.495933532714844</v>
      </c>
      <c r="P101" s="13">
        <v>94.331123352050781</v>
      </c>
      <c r="Q101" s="13">
        <v>2.1648111343383789</v>
      </c>
      <c r="R101" s="25"/>
      <c r="S101" s="25"/>
    </row>
    <row r="102" spans="1:19" x14ac:dyDescent="0.35">
      <c r="A102" s="26">
        <v>38869</v>
      </c>
      <c r="B102" s="24"/>
      <c r="C102" s="24"/>
      <c r="D102" s="24"/>
      <c r="E102" s="13">
        <v>144040704</v>
      </c>
      <c r="F102" s="13">
        <v>6793535.25</v>
      </c>
      <c r="G102" s="13">
        <v>138168480</v>
      </c>
      <c r="H102" s="13">
        <v>134171704</v>
      </c>
      <c r="I102" s="13">
        <v>3996774.75</v>
      </c>
      <c r="J102" s="13">
        <v>2019609.875</v>
      </c>
      <c r="K102" s="13">
        <v>4709008</v>
      </c>
      <c r="L102" s="13">
        <v>2066610.5</v>
      </c>
      <c r="M102" s="13">
        <v>2959598.5</v>
      </c>
      <c r="N102" s="13">
        <v>1767326.25</v>
      </c>
      <c r="O102" s="13">
        <v>95.9232177734375</v>
      </c>
      <c r="P102" s="13">
        <v>93.148468017578125</v>
      </c>
      <c r="Q102" s="13">
        <v>2.7747538089752197</v>
      </c>
      <c r="R102" s="25"/>
      <c r="S102" s="25"/>
    </row>
    <row r="103" spans="1:19" x14ac:dyDescent="0.35">
      <c r="A103" s="26">
        <v>38899</v>
      </c>
      <c r="B103" s="24"/>
      <c r="C103" s="24"/>
      <c r="D103" s="24"/>
      <c r="E103" s="13">
        <v>145216000</v>
      </c>
      <c r="F103" s="13">
        <v>7377927.25</v>
      </c>
      <c r="G103" s="13">
        <v>139632496</v>
      </c>
      <c r="H103" s="13">
        <v>135845552</v>
      </c>
      <c r="I103" s="13">
        <v>3786939.5</v>
      </c>
      <c r="J103" s="13">
        <v>2104687.5</v>
      </c>
      <c r="K103" s="13">
        <v>4304276.5</v>
      </c>
      <c r="L103" s="13">
        <v>1953952.875</v>
      </c>
      <c r="M103" s="13">
        <v>3475505</v>
      </c>
      <c r="N103" s="13">
        <v>1948469.375</v>
      </c>
      <c r="O103" s="13">
        <v>96.155036926269531</v>
      </c>
      <c r="P103" s="13">
        <v>93.547233581542969</v>
      </c>
      <c r="Q103" s="13">
        <v>2.6077976226806641</v>
      </c>
      <c r="R103" s="25"/>
      <c r="S103" s="25"/>
    </row>
    <row r="104" spans="1:19" x14ac:dyDescent="0.35">
      <c r="A104" s="26">
        <v>38930</v>
      </c>
      <c r="B104" s="24"/>
      <c r="C104" s="24"/>
      <c r="D104" s="24"/>
      <c r="E104" s="13">
        <v>145606048</v>
      </c>
      <c r="F104" s="13">
        <v>8039595.75</v>
      </c>
      <c r="G104" s="13">
        <v>139581712</v>
      </c>
      <c r="H104" s="13">
        <v>135956976</v>
      </c>
      <c r="I104" s="13">
        <v>3624738.25</v>
      </c>
      <c r="J104" s="13">
        <v>1729527.5</v>
      </c>
      <c r="K104" s="13">
        <v>5157022</v>
      </c>
      <c r="L104" s="13">
        <v>2223277.25</v>
      </c>
      <c r="M104" s="13">
        <v>3626323.5</v>
      </c>
      <c r="N104" s="13">
        <v>2189995</v>
      </c>
      <c r="O104" s="13">
        <v>95.862579345703125</v>
      </c>
      <c r="P104" s="13">
        <v>93.3731689453125</v>
      </c>
      <c r="Q104" s="13">
        <v>2.4894146919250488</v>
      </c>
      <c r="R104" s="25"/>
      <c r="S104" s="25"/>
    </row>
    <row r="105" spans="1:19" x14ac:dyDescent="0.35">
      <c r="A105" s="26">
        <v>38961</v>
      </c>
      <c r="B105" s="24"/>
      <c r="C105" s="24"/>
      <c r="D105" s="24"/>
      <c r="E105" s="13">
        <v>145379312</v>
      </c>
      <c r="F105" s="13">
        <v>7430722.125</v>
      </c>
      <c r="G105" s="13">
        <v>138324528</v>
      </c>
      <c r="H105" s="13">
        <v>134317824</v>
      </c>
      <c r="I105" s="13">
        <v>4006700.25</v>
      </c>
      <c r="J105" s="13">
        <v>1873417.25</v>
      </c>
      <c r="K105" s="13">
        <v>5703319.5</v>
      </c>
      <c r="L105" s="13">
        <v>2510073</v>
      </c>
      <c r="M105" s="13">
        <v>3100123.5</v>
      </c>
      <c r="N105" s="13">
        <v>1820525.625</v>
      </c>
      <c r="O105" s="13">
        <v>95.147323608398438</v>
      </c>
      <c r="P105" s="13">
        <v>92.391288757324219</v>
      </c>
      <c r="Q105" s="13">
        <v>2.7560319900512695</v>
      </c>
      <c r="R105" s="25"/>
      <c r="S105" s="25"/>
    </row>
    <row r="106" spans="1:19" x14ac:dyDescent="0.35">
      <c r="A106" s="26">
        <v>38991</v>
      </c>
      <c r="B106" s="24"/>
      <c r="C106" s="24"/>
      <c r="D106" s="24"/>
      <c r="E106" s="13">
        <v>145010208</v>
      </c>
      <c r="F106" s="13">
        <v>6819816.5</v>
      </c>
      <c r="G106" s="13">
        <v>140258400</v>
      </c>
      <c r="H106" s="13">
        <v>137134640</v>
      </c>
      <c r="I106" s="13">
        <v>3123769</v>
      </c>
      <c r="J106" s="13">
        <v>1590461.125</v>
      </c>
      <c r="K106" s="13">
        <v>3895874</v>
      </c>
      <c r="L106" s="13">
        <v>1872062.125</v>
      </c>
      <c r="M106" s="13">
        <v>3087163</v>
      </c>
      <c r="N106" s="13">
        <v>1860591.375</v>
      </c>
      <c r="O106" s="13">
        <v>96.723121643066406</v>
      </c>
      <c r="P106" s="13">
        <v>94.568954467773438</v>
      </c>
      <c r="Q106" s="13">
        <v>2.1541717052459717</v>
      </c>
      <c r="R106" s="25"/>
      <c r="S106" s="25"/>
    </row>
    <row r="107" spans="1:19" x14ac:dyDescent="0.35">
      <c r="A107" s="26">
        <v>39022</v>
      </c>
      <c r="B107" s="24"/>
      <c r="C107" s="24"/>
      <c r="D107" s="24"/>
      <c r="E107" s="13">
        <v>146125440</v>
      </c>
      <c r="F107" s="13">
        <v>6704679.875</v>
      </c>
      <c r="G107" s="13">
        <v>140640096</v>
      </c>
      <c r="H107" s="13">
        <v>137387920</v>
      </c>
      <c r="I107" s="13">
        <v>3252169</v>
      </c>
      <c r="J107" s="13">
        <v>1660370.125</v>
      </c>
      <c r="K107" s="13">
        <v>4185046.25</v>
      </c>
      <c r="L107" s="13">
        <v>1756627.625</v>
      </c>
      <c r="M107" s="13">
        <v>3433226</v>
      </c>
      <c r="N107" s="13">
        <v>1514826.25</v>
      </c>
      <c r="O107" s="13">
        <v>96.246139526367188</v>
      </c>
      <c r="P107" s="13">
        <v>94.020538330078125</v>
      </c>
      <c r="Q107" s="13">
        <v>2.2256007194519043</v>
      </c>
      <c r="R107" s="25"/>
      <c r="S107" s="25"/>
    </row>
    <row r="108" spans="1:19" x14ac:dyDescent="0.35">
      <c r="A108" s="26">
        <v>39052</v>
      </c>
      <c r="B108" s="24"/>
      <c r="C108" s="24"/>
      <c r="D108" s="24"/>
      <c r="E108" s="13">
        <v>146013872</v>
      </c>
      <c r="F108" s="13">
        <v>6878160.125</v>
      </c>
      <c r="G108" s="13">
        <v>140688640</v>
      </c>
      <c r="H108" s="13">
        <v>137726368</v>
      </c>
      <c r="I108" s="13">
        <v>2962264.5</v>
      </c>
      <c r="J108" s="13">
        <v>1796185</v>
      </c>
      <c r="K108" s="13">
        <v>3892454</v>
      </c>
      <c r="L108" s="13">
        <v>1786493.375</v>
      </c>
      <c r="M108" s="13">
        <v>3314912.25</v>
      </c>
      <c r="N108" s="13">
        <v>1776754.5</v>
      </c>
      <c r="O108" s="13">
        <v>96.352928161621094</v>
      </c>
      <c r="P108" s="13">
        <v>94.324165344238281</v>
      </c>
      <c r="Q108" s="13">
        <v>2.0287554264068604</v>
      </c>
      <c r="R108" s="25"/>
      <c r="S108" s="25"/>
    </row>
    <row r="109" spans="1:19" x14ac:dyDescent="0.35">
      <c r="A109" s="26">
        <v>39083</v>
      </c>
      <c r="B109" s="24"/>
      <c r="C109" s="24"/>
      <c r="D109" s="24"/>
      <c r="E109" s="13">
        <v>146080528</v>
      </c>
      <c r="F109" s="13">
        <v>6456833.25</v>
      </c>
      <c r="G109" s="13">
        <v>139273824</v>
      </c>
      <c r="H109" s="13">
        <v>136274000</v>
      </c>
      <c r="I109" s="13">
        <v>2999820.5</v>
      </c>
      <c r="J109" s="13">
        <v>2479390.25</v>
      </c>
      <c r="K109" s="13">
        <v>4601065</v>
      </c>
      <c r="L109" s="13">
        <v>1468145</v>
      </c>
      <c r="M109" s="13">
        <v>3418802.75</v>
      </c>
      <c r="N109" s="13">
        <v>1569885.5</v>
      </c>
      <c r="O109" s="13">
        <v>95.340446472167969</v>
      </c>
      <c r="P109" s="13">
        <v>93.286903381347656</v>
      </c>
      <c r="Q109" s="13">
        <v>2.0535390377044678</v>
      </c>
      <c r="R109" s="25"/>
      <c r="S109" s="25"/>
    </row>
    <row r="110" spans="1:19" x14ac:dyDescent="0.35">
      <c r="A110" s="26">
        <v>39114</v>
      </c>
      <c r="B110" s="24"/>
      <c r="C110" s="24"/>
      <c r="D110" s="24"/>
      <c r="E110" s="13">
        <v>144274720</v>
      </c>
      <c r="F110" s="13">
        <v>7668977.125</v>
      </c>
      <c r="G110" s="13">
        <v>138460096</v>
      </c>
      <c r="H110" s="13">
        <v>135666224</v>
      </c>
      <c r="I110" s="13">
        <v>2793865.25</v>
      </c>
      <c r="J110" s="13">
        <v>1954248.75</v>
      </c>
      <c r="K110" s="13">
        <v>4239155</v>
      </c>
      <c r="L110" s="13">
        <v>2316116.25</v>
      </c>
      <c r="M110" s="13">
        <v>3660786.75</v>
      </c>
      <c r="N110" s="13">
        <v>1692074.125</v>
      </c>
      <c r="O110" s="13">
        <v>95.969757080078125</v>
      </c>
      <c r="P110" s="13">
        <v>94.03326416015625</v>
      </c>
      <c r="Q110" s="13">
        <v>1.9364898204803467</v>
      </c>
      <c r="R110" s="25"/>
      <c r="S110" s="25"/>
    </row>
    <row r="111" spans="1:19" x14ac:dyDescent="0.35">
      <c r="A111" s="26">
        <v>39142</v>
      </c>
      <c r="B111" s="24"/>
      <c r="C111" s="24"/>
      <c r="D111" s="24"/>
      <c r="E111" s="13">
        <v>144479472</v>
      </c>
      <c r="F111" s="13">
        <v>7987972</v>
      </c>
      <c r="G111" s="13">
        <v>139265888</v>
      </c>
      <c r="H111" s="13">
        <v>136256096</v>
      </c>
      <c r="I111" s="13">
        <v>3009800</v>
      </c>
      <c r="J111" s="13">
        <v>1402883.125</v>
      </c>
      <c r="K111" s="13">
        <v>3818600.25</v>
      </c>
      <c r="L111" s="13">
        <v>2396293.25</v>
      </c>
      <c r="M111" s="13">
        <v>3921259.25</v>
      </c>
      <c r="N111" s="13">
        <v>1670419.5</v>
      </c>
      <c r="O111" s="13">
        <v>96.391471862792969</v>
      </c>
      <c r="P111" s="13">
        <v>94.308273315429688</v>
      </c>
      <c r="Q111" s="13">
        <v>2.083202600479126</v>
      </c>
      <c r="R111" s="25"/>
      <c r="S111" s="25"/>
    </row>
    <row r="112" spans="1:19" x14ac:dyDescent="0.35">
      <c r="A112" s="26">
        <v>39173</v>
      </c>
      <c r="B112" s="24"/>
      <c r="C112" s="24"/>
      <c r="D112" s="24"/>
      <c r="E112" s="13">
        <v>145323088</v>
      </c>
      <c r="F112" s="13">
        <v>6946890.5</v>
      </c>
      <c r="G112" s="13">
        <v>140139408</v>
      </c>
      <c r="H112" s="13">
        <v>137354592</v>
      </c>
      <c r="I112" s="13">
        <v>2784811</v>
      </c>
      <c r="J112" s="13">
        <v>1442599.875</v>
      </c>
      <c r="K112" s="13">
        <v>4348113.5</v>
      </c>
      <c r="L112" s="13">
        <v>1961825.625</v>
      </c>
      <c r="M112" s="13">
        <v>3499164.75</v>
      </c>
      <c r="N112" s="13">
        <v>1485900.125</v>
      </c>
      <c r="O112" s="13">
        <v>96.432998657226563</v>
      </c>
      <c r="P112" s="13">
        <v>94.516700744628906</v>
      </c>
      <c r="Q112" s="13">
        <v>1.9162894487380981</v>
      </c>
      <c r="R112" s="25"/>
      <c r="S112" s="25"/>
    </row>
    <row r="113" spans="1:19" x14ac:dyDescent="0.35">
      <c r="A113" s="26">
        <v>39203</v>
      </c>
      <c r="B113" s="24"/>
      <c r="C113" s="24"/>
      <c r="D113" s="24"/>
      <c r="E113" s="13">
        <v>145297056</v>
      </c>
      <c r="F113" s="13">
        <v>6816043.125</v>
      </c>
      <c r="G113" s="13">
        <v>140597776</v>
      </c>
      <c r="H113" s="13">
        <v>137695744</v>
      </c>
      <c r="I113" s="13">
        <v>2902036.5</v>
      </c>
      <c r="J113" s="13">
        <v>1615823.75</v>
      </c>
      <c r="K113" s="13">
        <v>3933091.5</v>
      </c>
      <c r="L113" s="13">
        <v>1851499.25</v>
      </c>
      <c r="M113" s="13">
        <v>3230223</v>
      </c>
      <c r="N113" s="13">
        <v>1734320.875</v>
      </c>
      <c r="O113" s="13">
        <v>96.765739440917969</v>
      </c>
      <c r="P113" s="13">
        <v>94.7684326171875</v>
      </c>
      <c r="Q113" s="13">
        <v>1.9973126649856567</v>
      </c>
      <c r="R113" s="25"/>
      <c r="S113" s="25"/>
    </row>
    <row r="114" spans="1:19" x14ac:dyDescent="0.35">
      <c r="A114" s="26">
        <v>39234</v>
      </c>
      <c r="B114" s="24"/>
      <c r="C114" s="24"/>
      <c r="D114" s="24"/>
      <c r="E114" s="13">
        <v>145863744</v>
      </c>
      <c r="F114" s="13">
        <v>6808445.375</v>
      </c>
      <c r="G114" s="13">
        <v>139799936</v>
      </c>
      <c r="H114" s="13">
        <v>136018784</v>
      </c>
      <c r="I114" s="13">
        <v>3781137.25</v>
      </c>
      <c r="J114" s="13">
        <v>1939856.375</v>
      </c>
      <c r="K114" s="13">
        <v>4675908.5</v>
      </c>
      <c r="L114" s="13">
        <v>1943147.125</v>
      </c>
      <c r="M114" s="13">
        <v>3252995.5</v>
      </c>
      <c r="N114" s="13">
        <v>1612302.75</v>
      </c>
      <c r="O114" s="13">
        <v>95.842826843261719</v>
      </c>
      <c r="P114" s="13">
        <v>93.250579833984375</v>
      </c>
      <c r="Q114" s="13">
        <v>2.5922393798828125</v>
      </c>
      <c r="R114" s="25"/>
      <c r="S114" s="25"/>
    </row>
    <row r="115" spans="1:19" x14ac:dyDescent="0.35">
      <c r="A115" s="26">
        <v>39264</v>
      </c>
      <c r="B115" s="24"/>
      <c r="C115" s="24"/>
      <c r="D115" s="24"/>
      <c r="E115" s="13">
        <v>146957616</v>
      </c>
      <c r="F115" s="13">
        <v>7482169.5</v>
      </c>
      <c r="G115" s="13">
        <v>141714560</v>
      </c>
      <c r="H115" s="13">
        <v>138380624</v>
      </c>
      <c r="I115" s="13">
        <v>3333922.25</v>
      </c>
      <c r="J115" s="13">
        <v>1838005.75</v>
      </c>
      <c r="K115" s="13">
        <v>4109879.25</v>
      </c>
      <c r="L115" s="13">
        <v>1936823</v>
      </c>
      <c r="M115" s="13">
        <v>3745231.75</v>
      </c>
      <c r="N115" s="13">
        <v>1800114.75</v>
      </c>
      <c r="O115" s="13">
        <v>96.432266235351563</v>
      </c>
      <c r="P115" s="13">
        <v>94.163627624511719</v>
      </c>
      <c r="Q115" s="13">
        <v>2.2686283588409424</v>
      </c>
      <c r="R115" s="25"/>
      <c r="S115" s="25"/>
    </row>
    <row r="116" spans="1:19" x14ac:dyDescent="0.35">
      <c r="A116" s="26">
        <v>39295</v>
      </c>
      <c r="B116" s="24"/>
      <c r="C116" s="24"/>
      <c r="D116" s="24"/>
      <c r="E116" s="13">
        <v>147314736</v>
      </c>
      <c r="F116" s="13">
        <v>7855879.75</v>
      </c>
      <c r="G116" s="13">
        <v>140422624</v>
      </c>
      <c r="H116" s="13">
        <v>137049104</v>
      </c>
      <c r="I116" s="13">
        <v>3373520.5</v>
      </c>
      <c r="J116" s="13">
        <v>1725933</v>
      </c>
      <c r="K116" s="13">
        <v>5907584</v>
      </c>
      <c r="L116" s="13">
        <v>2307478.5</v>
      </c>
      <c r="M116" s="13">
        <v>3606206</v>
      </c>
      <c r="N116" s="13">
        <v>1942195.25</v>
      </c>
      <c r="O116" s="13">
        <v>95.321502685546875</v>
      </c>
      <c r="P116" s="13">
        <v>93.031494140625</v>
      </c>
      <c r="Q116" s="13">
        <v>2.2900087833404541</v>
      </c>
      <c r="R116" s="25"/>
      <c r="S116" s="25"/>
    </row>
    <row r="117" spans="1:19" x14ac:dyDescent="0.35">
      <c r="A117" s="26">
        <v>39326</v>
      </c>
      <c r="B117" s="24"/>
      <c r="C117" s="24"/>
      <c r="D117" s="24"/>
      <c r="E117" s="13">
        <v>146405568</v>
      </c>
      <c r="F117" s="13">
        <v>7425364.375</v>
      </c>
      <c r="G117" s="13">
        <v>140377376</v>
      </c>
      <c r="H117" s="13">
        <v>137028176</v>
      </c>
      <c r="I117" s="13">
        <v>3349205</v>
      </c>
      <c r="J117" s="13">
        <v>1779662</v>
      </c>
      <c r="K117" s="13">
        <v>5030896</v>
      </c>
      <c r="L117" s="13">
        <v>2123589.25</v>
      </c>
      <c r="M117" s="13">
        <v>3486962.75</v>
      </c>
      <c r="N117" s="13">
        <v>1814812.375</v>
      </c>
      <c r="O117" s="13">
        <v>95.882537841796875</v>
      </c>
      <c r="P117" s="13">
        <v>93.594924926757813</v>
      </c>
      <c r="Q117" s="13">
        <v>2.2876212596893311</v>
      </c>
      <c r="R117" s="25"/>
      <c r="S117" s="25"/>
    </row>
    <row r="118" spans="1:19" x14ac:dyDescent="0.35">
      <c r="A118" s="26">
        <v>39356</v>
      </c>
      <c r="B118" s="24"/>
      <c r="C118" s="24"/>
      <c r="D118" s="24"/>
      <c r="E118" s="13">
        <v>146447712</v>
      </c>
      <c r="F118" s="13">
        <v>7054458.875</v>
      </c>
      <c r="G118" s="13">
        <v>141166288</v>
      </c>
      <c r="H118" s="13">
        <v>138061968</v>
      </c>
      <c r="I118" s="13">
        <v>3104315.5</v>
      </c>
      <c r="J118" s="13">
        <v>1605599.375</v>
      </c>
      <c r="K118" s="13">
        <v>4117380</v>
      </c>
      <c r="L118" s="13">
        <v>1915497.375</v>
      </c>
      <c r="M118" s="13">
        <v>3518097.75</v>
      </c>
      <c r="N118" s="13">
        <v>1620863.75</v>
      </c>
      <c r="O118" s="13">
        <v>96.393646240234375</v>
      </c>
      <c r="P118" s="13">
        <v>94.273895263671875</v>
      </c>
      <c r="Q118" s="13">
        <v>2.1197433471679688</v>
      </c>
      <c r="R118" s="25"/>
      <c r="S118" s="25"/>
    </row>
    <row r="119" spans="1:19" x14ac:dyDescent="0.35">
      <c r="A119" s="26">
        <v>39387</v>
      </c>
      <c r="B119" s="24"/>
      <c r="C119" s="24"/>
      <c r="D119" s="24"/>
      <c r="E119" s="13">
        <v>146742816</v>
      </c>
      <c r="F119" s="13">
        <v>7195637.125</v>
      </c>
      <c r="G119" s="13">
        <v>141976656</v>
      </c>
      <c r="H119" s="13">
        <v>139117184</v>
      </c>
      <c r="I119" s="13">
        <v>2859484.25</v>
      </c>
      <c r="J119" s="13">
        <v>1645803.75</v>
      </c>
      <c r="K119" s="13">
        <v>3944599.25</v>
      </c>
      <c r="L119" s="13">
        <v>1785899.25</v>
      </c>
      <c r="M119" s="13">
        <v>3562695.75</v>
      </c>
      <c r="N119" s="13">
        <v>1847042.125</v>
      </c>
      <c r="O119" s="13">
        <v>96.752029418945313</v>
      </c>
      <c r="P119" s="13">
        <v>94.80340576171875</v>
      </c>
      <c r="Q119" s="13">
        <v>1.9486366510391235</v>
      </c>
      <c r="R119" s="25"/>
      <c r="S119" s="25"/>
    </row>
    <row r="120" spans="1:19" x14ac:dyDescent="0.35">
      <c r="A120" s="26">
        <v>39417</v>
      </c>
      <c r="B120" s="24"/>
      <c r="C120" s="24"/>
      <c r="D120" s="24"/>
      <c r="E120" s="13">
        <v>147118064</v>
      </c>
      <c r="F120" s="13">
        <v>7266072.625</v>
      </c>
      <c r="G120" s="13">
        <v>141681152</v>
      </c>
      <c r="H120" s="13">
        <v>139010896</v>
      </c>
      <c r="I120" s="13">
        <v>2670256.5</v>
      </c>
      <c r="J120" s="13">
        <v>1876804.25</v>
      </c>
      <c r="K120" s="13">
        <v>3975113.25</v>
      </c>
      <c r="L120" s="13">
        <v>1669199.5</v>
      </c>
      <c r="M120" s="13">
        <v>3988132.5</v>
      </c>
      <c r="N120" s="13">
        <v>1608740.625</v>
      </c>
      <c r="O120" s="13">
        <v>96.304389953613281</v>
      </c>
      <c r="P120" s="13">
        <v>94.489349365234375</v>
      </c>
      <c r="Q120" s="13">
        <v>1.8150432109832764</v>
      </c>
      <c r="R120" s="25"/>
      <c r="S120" s="25"/>
    </row>
    <row r="121" spans="1:19" x14ac:dyDescent="0.35">
      <c r="A121" s="26">
        <v>39448</v>
      </c>
      <c r="B121" s="24"/>
      <c r="C121" s="24"/>
      <c r="D121" s="24"/>
      <c r="E121" s="13">
        <v>146333616</v>
      </c>
      <c r="F121" s="13">
        <v>7421080.25</v>
      </c>
      <c r="G121" s="13">
        <v>139889024</v>
      </c>
      <c r="H121" s="13">
        <v>136876640</v>
      </c>
      <c r="I121" s="13">
        <v>3012384.75</v>
      </c>
      <c r="J121" s="13">
        <v>2400627.75</v>
      </c>
      <c r="K121" s="13">
        <v>4318232</v>
      </c>
      <c r="L121" s="13">
        <v>1572293.375</v>
      </c>
      <c r="M121" s="13">
        <v>4194765.5</v>
      </c>
      <c r="N121" s="13">
        <v>1654021.375</v>
      </c>
      <c r="O121" s="13">
        <v>95.595962524414063</v>
      </c>
      <c r="P121" s="13">
        <v>93.537384033203125</v>
      </c>
      <c r="Q121" s="13">
        <v>2.0585732460021973</v>
      </c>
      <c r="R121" s="25"/>
      <c r="S121" s="25"/>
    </row>
    <row r="122" spans="1:19" x14ac:dyDescent="0.35">
      <c r="A122" s="26">
        <v>39479</v>
      </c>
      <c r="B122" s="24"/>
      <c r="C122" s="24"/>
      <c r="D122" s="24"/>
      <c r="E122" s="13">
        <v>144606896</v>
      </c>
      <c r="F122" s="13">
        <v>8411133.625</v>
      </c>
      <c r="G122" s="13">
        <v>138803168</v>
      </c>
      <c r="H122" s="13">
        <v>135982544</v>
      </c>
      <c r="I122" s="13">
        <v>2820616.5</v>
      </c>
      <c r="J122" s="13">
        <v>2016892</v>
      </c>
      <c r="K122" s="13">
        <v>3859474.5</v>
      </c>
      <c r="L122" s="13">
        <v>2260380.75</v>
      </c>
      <c r="M122" s="13">
        <v>4104012.75</v>
      </c>
      <c r="N122" s="13">
        <v>2046740.125</v>
      </c>
      <c r="O122" s="13">
        <v>95.986549377441406</v>
      </c>
      <c r="P122" s="13">
        <v>94.036003112792969</v>
      </c>
      <c r="Q122" s="13">
        <v>1.9505407810211182</v>
      </c>
      <c r="R122" s="25"/>
      <c r="S122" s="25"/>
    </row>
    <row r="123" spans="1:19" x14ac:dyDescent="0.35">
      <c r="A123" s="26">
        <v>39508</v>
      </c>
      <c r="B123" s="24"/>
      <c r="C123" s="24"/>
      <c r="D123" s="24"/>
      <c r="E123" s="13">
        <v>144549600</v>
      </c>
      <c r="F123" s="13">
        <v>8134056.25</v>
      </c>
      <c r="G123" s="13">
        <v>139786064</v>
      </c>
      <c r="H123" s="13">
        <v>137051744</v>
      </c>
      <c r="I123" s="13">
        <v>2734324.25</v>
      </c>
      <c r="J123" s="13">
        <v>1968432.375</v>
      </c>
      <c r="K123" s="13">
        <v>3660149</v>
      </c>
      <c r="L123" s="13">
        <v>2055756.625</v>
      </c>
      <c r="M123" s="13">
        <v>4218061</v>
      </c>
      <c r="N123" s="13">
        <v>1860238.625</v>
      </c>
      <c r="O123" s="13">
        <v>96.704566955566406</v>
      </c>
      <c r="P123" s="13">
        <v>94.812950134277344</v>
      </c>
      <c r="Q123" s="13">
        <v>1.8916165828704834</v>
      </c>
      <c r="R123" s="25"/>
      <c r="S123" s="25"/>
    </row>
    <row r="124" spans="1:19" x14ac:dyDescent="0.35">
      <c r="A124" s="26">
        <v>39539</v>
      </c>
      <c r="B124" s="24"/>
      <c r="C124" s="24"/>
      <c r="D124" s="24"/>
      <c r="E124" s="13">
        <v>145108304</v>
      </c>
      <c r="F124" s="13">
        <v>8155807.75</v>
      </c>
      <c r="G124" s="13">
        <v>140638368</v>
      </c>
      <c r="H124" s="13">
        <v>138188320</v>
      </c>
      <c r="I124" s="13">
        <v>2450038</v>
      </c>
      <c r="J124" s="13">
        <v>1595426.25</v>
      </c>
      <c r="K124" s="13">
        <v>3681057</v>
      </c>
      <c r="L124" s="13">
        <v>2123050.5</v>
      </c>
      <c r="M124" s="13">
        <v>4003604.25</v>
      </c>
      <c r="N124" s="13">
        <v>2029153</v>
      </c>
      <c r="O124" s="13">
        <v>96.919586181640625</v>
      </c>
      <c r="P124" s="13">
        <v>95.231155395507813</v>
      </c>
      <c r="Q124" s="13">
        <v>1.688420295715332</v>
      </c>
      <c r="R124" s="25"/>
      <c r="S124" s="25"/>
    </row>
    <row r="125" spans="1:19" x14ac:dyDescent="0.35">
      <c r="A125" s="26">
        <v>39569</v>
      </c>
      <c r="B125" s="24"/>
      <c r="C125" s="24"/>
      <c r="D125" s="24"/>
      <c r="E125" s="13">
        <v>145921056</v>
      </c>
      <c r="F125" s="13">
        <v>7566471</v>
      </c>
      <c r="G125" s="13">
        <v>140377856</v>
      </c>
      <c r="H125" s="13">
        <v>137684400</v>
      </c>
      <c r="I125" s="13">
        <v>2693452.5</v>
      </c>
      <c r="J125" s="13">
        <v>2051718.375</v>
      </c>
      <c r="K125" s="13">
        <v>3973105</v>
      </c>
      <c r="L125" s="13">
        <v>2079580.125</v>
      </c>
      <c r="M125" s="13">
        <v>3752648.75</v>
      </c>
      <c r="N125" s="13">
        <v>1734242.125</v>
      </c>
      <c r="O125" s="13">
        <v>96.20123291015625</v>
      </c>
      <c r="P125" s="13">
        <v>94.355400085449219</v>
      </c>
      <c r="Q125" s="13">
        <v>1.8458285331726074</v>
      </c>
      <c r="R125" s="25"/>
      <c r="S125" s="25"/>
    </row>
    <row r="126" spans="1:19" x14ac:dyDescent="0.35">
      <c r="A126" s="26">
        <v>39600</v>
      </c>
      <c r="B126" s="24"/>
      <c r="C126" s="24"/>
      <c r="D126" s="24"/>
      <c r="E126" s="13">
        <v>145926512</v>
      </c>
      <c r="F126" s="13">
        <v>7961387.625</v>
      </c>
      <c r="G126" s="13">
        <v>140569600</v>
      </c>
      <c r="H126" s="13">
        <v>137405824</v>
      </c>
      <c r="I126" s="13">
        <v>3163774</v>
      </c>
      <c r="J126" s="13">
        <v>2096441.125</v>
      </c>
      <c r="K126" s="13">
        <v>4285482</v>
      </c>
      <c r="L126" s="13">
        <v>1828262.125</v>
      </c>
      <c r="M126" s="13">
        <v>4466859.5</v>
      </c>
      <c r="N126" s="13">
        <v>1666266</v>
      </c>
      <c r="O126" s="13">
        <v>96.329032897949219</v>
      </c>
      <c r="P126" s="13">
        <v>94.160972595214844</v>
      </c>
      <c r="Q126" s="13">
        <v>2.1680598258972168</v>
      </c>
      <c r="R126" s="25"/>
      <c r="S126" s="25"/>
    </row>
    <row r="127" spans="1:19" x14ac:dyDescent="0.35">
      <c r="A127" s="26">
        <v>39630</v>
      </c>
      <c r="B127" s="24"/>
      <c r="C127" s="24"/>
      <c r="D127" s="24"/>
      <c r="E127" s="13">
        <v>146649120</v>
      </c>
      <c r="F127" s="13">
        <v>8985773.5</v>
      </c>
      <c r="G127" s="13">
        <v>141115328</v>
      </c>
      <c r="H127" s="13">
        <v>138036464</v>
      </c>
      <c r="I127" s="13">
        <v>3078869.75</v>
      </c>
      <c r="J127" s="13">
        <v>2044297.25</v>
      </c>
      <c r="K127" s="13">
        <v>4149606.75</v>
      </c>
      <c r="L127" s="13">
        <v>2018156</v>
      </c>
      <c r="M127" s="13">
        <v>5058872</v>
      </c>
      <c r="N127" s="13">
        <v>1908745.5</v>
      </c>
      <c r="O127" s="13">
        <v>96.226509094238281</v>
      </c>
      <c r="P127" s="13">
        <v>94.127029418945313</v>
      </c>
      <c r="Q127" s="13">
        <v>2.0994806289672852</v>
      </c>
      <c r="R127" s="25"/>
      <c r="S127" s="25"/>
    </row>
    <row r="128" spans="1:19" x14ac:dyDescent="0.35">
      <c r="A128" s="26">
        <v>39661</v>
      </c>
      <c r="B128" s="24"/>
      <c r="C128" s="24"/>
      <c r="D128" s="24"/>
      <c r="E128" s="13">
        <v>146867328</v>
      </c>
      <c r="F128" s="13">
        <v>9736412.25</v>
      </c>
      <c r="G128" s="13">
        <v>139978720</v>
      </c>
      <c r="H128" s="13">
        <v>136448064</v>
      </c>
      <c r="I128" s="13">
        <v>3530651.75</v>
      </c>
      <c r="J128" s="13">
        <v>2202754.5</v>
      </c>
      <c r="K128" s="13">
        <v>5184743.5</v>
      </c>
      <c r="L128" s="13">
        <v>2376756</v>
      </c>
      <c r="M128" s="13">
        <v>5122642.5</v>
      </c>
      <c r="N128" s="13">
        <v>2237013.75</v>
      </c>
      <c r="O128" s="13">
        <v>95.309638977050781</v>
      </c>
      <c r="P128" s="13">
        <v>92.905662536621094</v>
      </c>
      <c r="Q128" s="13">
        <v>2.4039735794067383</v>
      </c>
      <c r="R128" s="25"/>
      <c r="S128" s="25"/>
    </row>
    <row r="129" spans="1:19" x14ac:dyDescent="0.35">
      <c r="A129" s="26">
        <v>39692</v>
      </c>
      <c r="B129" s="24"/>
      <c r="C129" s="24"/>
      <c r="D129" s="24"/>
      <c r="E129" s="13">
        <v>145908528</v>
      </c>
      <c r="F129" s="13">
        <v>9983506.25</v>
      </c>
      <c r="G129" s="13">
        <v>139128400</v>
      </c>
      <c r="H129" s="13">
        <v>136113312</v>
      </c>
      <c r="I129" s="13">
        <v>3015078.75</v>
      </c>
      <c r="J129" s="13">
        <v>2047723.5</v>
      </c>
      <c r="K129" s="13">
        <v>4968860.5</v>
      </c>
      <c r="L129" s="13">
        <v>2584688</v>
      </c>
      <c r="M129" s="13">
        <v>4997614</v>
      </c>
      <c r="N129" s="13">
        <v>2401204.25</v>
      </c>
      <c r="O129" s="13">
        <v>95.353164672851563</v>
      </c>
      <c r="P129" s="13">
        <v>93.2867431640625</v>
      </c>
      <c r="Q129" s="13">
        <v>2.0664169788360596</v>
      </c>
      <c r="R129" s="25"/>
      <c r="S129" s="25"/>
    </row>
    <row r="130" spans="1:19" x14ac:dyDescent="0.35">
      <c r="A130" s="26">
        <v>39722</v>
      </c>
      <c r="B130" s="24"/>
      <c r="C130" s="24"/>
      <c r="D130" s="24"/>
      <c r="E130" s="13">
        <v>145310096</v>
      </c>
      <c r="F130" s="13">
        <v>9385197.375</v>
      </c>
      <c r="G130" s="13">
        <v>139570864</v>
      </c>
      <c r="H130" s="13">
        <v>136412304</v>
      </c>
      <c r="I130" s="13">
        <v>3158565.25</v>
      </c>
      <c r="J130" s="13">
        <v>2157169</v>
      </c>
      <c r="K130" s="13">
        <v>3823953.25</v>
      </c>
      <c r="L130" s="13">
        <v>2361915.25</v>
      </c>
      <c r="M130" s="13">
        <v>5078657.5</v>
      </c>
      <c r="N130" s="13">
        <v>1944624.625</v>
      </c>
      <c r="O130" s="13">
        <v>96.05035400390625</v>
      </c>
      <c r="P130" s="13">
        <v>93.876686096191406</v>
      </c>
      <c r="Q130" s="13">
        <v>2.1736721992492676</v>
      </c>
      <c r="R130" s="25"/>
      <c r="S130" s="25"/>
    </row>
    <row r="131" spans="1:19" x14ac:dyDescent="0.35">
      <c r="A131" s="26">
        <v>39753</v>
      </c>
      <c r="B131" s="24"/>
      <c r="C131" s="24"/>
      <c r="D131" s="24"/>
      <c r="E131" s="13">
        <v>145542816</v>
      </c>
      <c r="F131" s="13">
        <v>9519060.5</v>
      </c>
      <c r="G131" s="13">
        <v>139814000</v>
      </c>
      <c r="H131" s="13">
        <v>137678688</v>
      </c>
      <c r="I131" s="13">
        <v>2135307.25</v>
      </c>
      <c r="J131" s="13">
        <v>2544764.25</v>
      </c>
      <c r="K131" s="13">
        <v>3918057.5</v>
      </c>
      <c r="L131" s="13">
        <v>1894348.125</v>
      </c>
      <c r="M131" s="13">
        <v>5638798.5</v>
      </c>
      <c r="N131" s="13">
        <v>1985913.875</v>
      </c>
      <c r="O131" s="13">
        <v>96.063827514648438</v>
      </c>
      <c r="P131" s="13">
        <v>94.596687316894531</v>
      </c>
      <c r="Q131" s="13">
        <v>1.4671334028244019</v>
      </c>
      <c r="R131" s="25"/>
      <c r="S131" s="25"/>
    </row>
    <row r="132" spans="1:19" x14ac:dyDescent="0.35">
      <c r="A132" s="26">
        <v>39783</v>
      </c>
      <c r="B132" s="24"/>
      <c r="C132" s="24"/>
      <c r="D132" s="24"/>
      <c r="E132" s="13">
        <v>144608576</v>
      </c>
      <c r="F132" s="13">
        <v>10217463.375</v>
      </c>
      <c r="G132" s="13">
        <v>138935408</v>
      </c>
      <c r="H132" s="13">
        <v>136660128</v>
      </c>
      <c r="I132" s="13">
        <v>2275275.75</v>
      </c>
      <c r="J132" s="13">
        <v>2594848.25</v>
      </c>
      <c r="K132" s="13">
        <v>3442367.25</v>
      </c>
      <c r="L132" s="13">
        <v>1537078.375</v>
      </c>
      <c r="M132" s="13">
        <v>6195581</v>
      </c>
      <c r="N132" s="13">
        <v>2484804</v>
      </c>
      <c r="O132" s="13">
        <v>96.076881408691406</v>
      </c>
      <c r="P132" s="13">
        <v>94.503471374511719</v>
      </c>
      <c r="Q132" s="13">
        <v>1.573403000831604</v>
      </c>
      <c r="R132" s="25"/>
      <c r="S132" s="25"/>
    </row>
    <row r="133" spans="1:19" x14ac:dyDescent="0.35">
      <c r="A133" s="26">
        <v>39814</v>
      </c>
      <c r="B133" s="24"/>
      <c r="C133" s="24"/>
      <c r="D133" s="24"/>
      <c r="E133" s="13">
        <v>143349728</v>
      </c>
      <c r="F133" s="13">
        <v>11292411.5</v>
      </c>
      <c r="G133" s="13">
        <v>135529312</v>
      </c>
      <c r="H133" s="13">
        <v>133181200</v>
      </c>
      <c r="I133" s="13">
        <v>2348120.25</v>
      </c>
      <c r="J133" s="13">
        <v>3444854</v>
      </c>
      <c r="K133" s="13">
        <v>4549548.5</v>
      </c>
      <c r="L133" s="13">
        <v>1820745.75</v>
      </c>
      <c r="M133" s="13">
        <v>7100493.5</v>
      </c>
      <c r="N133" s="13">
        <v>2371172.25</v>
      </c>
      <c r="O133" s="13">
        <v>94.544517517089844</v>
      </c>
      <c r="P133" s="13">
        <v>92.906486511230469</v>
      </c>
      <c r="Q133" s="13">
        <v>1.6380360126495361</v>
      </c>
      <c r="R133" s="25"/>
      <c r="S133" s="25"/>
    </row>
    <row r="134" spans="1:19" x14ac:dyDescent="0.35">
      <c r="A134" s="26">
        <v>39845</v>
      </c>
      <c r="B134" s="24"/>
      <c r="C134" s="24"/>
      <c r="D134" s="24"/>
      <c r="E134" s="13">
        <v>140436384</v>
      </c>
      <c r="F134" s="13">
        <v>13154823.75</v>
      </c>
      <c r="G134" s="13">
        <v>134734448</v>
      </c>
      <c r="H134" s="13">
        <v>132346016</v>
      </c>
      <c r="I134" s="13">
        <v>2388428.75</v>
      </c>
      <c r="J134" s="13">
        <v>2745044.5</v>
      </c>
      <c r="K134" s="13">
        <v>3293786.25</v>
      </c>
      <c r="L134" s="13">
        <v>2284392.75</v>
      </c>
      <c r="M134" s="13">
        <v>8452734</v>
      </c>
      <c r="N134" s="13">
        <v>2417697</v>
      </c>
      <c r="O134" s="13">
        <v>95.939842224121094</v>
      </c>
      <c r="P134" s="13">
        <v>94.239120483398438</v>
      </c>
      <c r="Q134" s="13">
        <v>1.7007193565368652</v>
      </c>
      <c r="R134" s="25"/>
      <c r="S134" s="25"/>
    </row>
    <row r="135" spans="1:19" x14ac:dyDescent="0.35">
      <c r="A135" s="26">
        <v>39873</v>
      </c>
      <c r="B135" s="24"/>
      <c r="C135" s="24"/>
      <c r="D135" s="24"/>
      <c r="E135" s="13">
        <v>140105408</v>
      </c>
      <c r="F135" s="13">
        <v>13523225.5</v>
      </c>
      <c r="G135" s="13">
        <v>134874256</v>
      </c>
      <c r="H135" s="13">
        <v>132577304</v>
      </c>
      <c r="I135" s="13">
        <v>2296958</v>
      </c>
      <c r="J135" s="13">
        <v>2784749</v>
      </c>
      <c r="K135" s="13">
        <v>3220764.25</v>
      </c>
      <c r="L135" s="13">
        <v>2296452.75</v>
      </c>
      <c r="M135" s="13">
        <v>8576948</v>
      </c>
      <c r="N135" s="13">
        <v>2649824.75</v>
      </c>
      <c r="O135" s="13">
        <v>96.266273498535156</v>
      </c>
      <c r="P135" s="13">
        <v>94.6268310546875</v>
      </c>
      <c r="Q135" s="13">
        <v>1.6394499540328979</v>
      </c>
      <c r="R135" s="25"/>
      <c r="S135" s="25"/>
    </row>
    <row r="136" spans="1:19" x14ac:dyDescent="0.35">
      <c r="A136" s="26">
        <v>39904</v>
      </c>
      <c r="B136" s="24"/>
      <c r="C136" s="24"/>
      <c r="D136" s="24"/>
      <c r="E136" s="13">
        <v>139832800</v>
      </c>
      <c r="F136" s="13">
        <v>14451788.5</v>
      </c>
      <c r="G136" s="13">
        <v>134111416</v>
      </c>
      <c r="H136" s="13">
        <v>131837200</v>
      </c>
      <c r="I136" s="13">
        <v>2274215.75</v>
      </c>
      <c r="J136" s="13">
        <v>2192430</v>
      </c>
      <c r="K136" s="13">
        <v>3694034</v>
      </c>
      <c r="L136" s="13">
        <v>3133294.5</v>
      </c>
      <c r="M136" s="13">
        <v>8636187</v>
      </c>
      <c r="N136" s="13">
        <v>2682307</v>
      </c>
      <c r="O136" s="13">
        <v>95.908409118652344</v>
      </c>
      <c r="P136" s="13">
        <v>94.282028198242188</v>
      </c>
      <c r="Q136" s="13">
        <v>1.6263822317123413</v>
      </c>
      <c r="R136" s="25"/>
      <c r="S136" s="25"/>
    </row>
    <row r="137" spans="1:19" x14ac:dyDescent="0.35">
      <c r="A137" s="26">
        <v>39934</v>
      </c>
      <c r="B137" s="24"/>
      <c r="C137" s="24"/>
      <c r="D137" s="24"/>
      <c r="E137" s="13">
        <v>140585520</v>
      </c>
      <c r="F137" s="13">
        <v>13420315.75</v>
      </c>
      <c r="G137" s="13">
        <v>135062992</v>
      </c>
      <c r="H137" s="13">
        <v>132674552</v>
      </c>
      <c r="I137" s="13">
        <v>2388440</v>
      </c>
      <c r="J137" s="13">
        <v>2347938.25</v>
      </c>
      <c r="K137" s="13">
        <v>3275079.75</v>
      </c>
      <c r="L137" s="13">
        <v>2139724.5</v>
      </c>
      <c r="M137" s="13">
        <v>8720309</v>
      </c>
      <c r="N137" s="13">
        <v>2560282.25</v>
      </c>
      <c r="O137" s="13">
        <v>96.071769714355469</v>
      </c>
      <c r="P137" s="13">
        <v>94.372840881347656</v>
      </c>
      <c r="Q137" s="13">
        <v>1.6989232301712036</v>
      </c>
      <c r="R137" s="25"/>
      <c r="S137" s="25"/>
    </row>
    <row r="138" spans="1:19" x14ac:dyDescent="0.35">
      <c r="A138" s="26">
        <v>39965</v>
      </c>
      <c r="B138" s="24"/>
      <c r="C138" s="24"/>
      <c r="D138" s="24"/>
      <c r="E138" s="13">
        <v>140363168</v>
      </c>
      <c r="F138" s="13">
        <v>14237615.5</v>
      </c>
      <c r="G138" s="13">
        <v>134635056</v>
      </c>
      <c r="H138" s="13">
        <v>132069512</v>
      </c>
      <c r="I138" s="13">
        <v>2565546.25</v>
      </c>
      <c r="J138" s="13">
        <v>2548931.25</v>
      </c>
      <c r="K138" s="13">
        <v>3815960.25</v>
      </c>
      <c r="L138" s="13">
        <v>2487293.25</v>
      </c>
      <c r="M138" s="13">
        <v>9279486</v>
      </c>
      <c r="N138" s="13">
        <v>2470836.25</v>
      </c>
      <c r="O138" s="13">
        <v>95.919075012207031</v>
      </c>
      <c r="P138" s="13">
        <v>94.091285705566406</v>
      </c>
      <c r="Q138" s="13">
        <v>1.827791690826416</v>
      </c>
      <c r="R138" s="25"/>
      <c r="S138" s="25"/>
    </row>
    <row r="139" spans="1:19" x14ac:dyDescent="0.35">
      <c r="A139" s="26">
        <v>39995</v>
      </c>
      <c r="B139" s="24"/>
      <c r="C139" s="24"/>
      <c r="D139" s="24"/>
      <c r="E139" s="13">
        <v>140825920</v>
      </c>
      <c r="F139" s="13">
        <v>15058191.75</v>
      </c>
      <c r="G139" s="13">
        <v>134653856</v>
      </c>
      <c r="H139" s="13">
        <v>132291432</v>
      </c>
      <c r="I139" s="13">
        <v>2362426.25</v>
      </c>
      <c r="J139" s="13">
        <v>2771497.75</v>
      </c>
      <c r="K139" s="13">
        <v>3992844</v>
      </c>
      <c r="L139" s="13">
        <v>2775079.25</v>
      </c>
      <c r="M139" s="13">
        <v>9418110</v>
      </c>
      <c r="N139" s="13">
        <v>2865002.5</v>
      </c>
      <c r="O139" s="13">
        <v>95.617240905761719</v>
      </c>
      <c r="P139" s="13">
        <v>93.939689636230469</v>
      </c>
      <c r="Q139" s="13">
        <v>1.6775506734848022</v>
      </c>
      <c r="R139" s="25"/>
      <c r="S139" s="25"/>
    </row>
    <row r="140" spans="1:19" x14ac:dyDescent="0.35">
      <c r="A140" s="26">
        <v>40026</v>
      </c>
      <c r="B140" s="24"/>
      <c r="C140" s="24"/>
      <c r="D140" s="24"/>
      <c r="E140" s="13">
        <v>141054672</v>
      </c>
      <c r="F140" s="13">
        <v>15388994.25</v>
      </c>
      <c r="G140" s="13">
        <v>134113808</v>
      </c>
      <c r="H140" s="13">
        <v>131824376</v>
      </c>
      <c r="I140" s="13">
        <v>2289429.5</v>
      </c>
      <c r="J140" s="13">
        <v>2571147.5</v>
      </c>
      <c r="K140" s="13">
        <v>4451567.5</v>
      </c>
      <c r="L140" s="13">
        <v>2665376.5</v>
      </c>
      <c r="M140" s="13">
        <v>9623538</v>
      </c>
      <c r="N140" s="13">
        <v>3100079.75</v>
      </c>
      <c r="O140" s="13">
        <v>95.079307556152344</v>
      </c>
      <c r="P140" s="13">
        <v>93.456230163574219</v>
      </c>
      <c r="Q140" s="13">
        <v>1.6230795383453369</v>
      </c>
      <c r="R140" s="25"/>
      <c r="S140" s="25"/>
    </row>
    <row r="141" spans="1:19" x14ac:dyDescent="0.35">
      <c r="A141" s="26">
        <v>40057</v>
      </c>
      <c r="B141" s="24"/>
      <c r="C141" s="24"/>
      <c r="D141" s="24"/>
      <c r="E141" s="13">
        <v>140074144</v>
      </c>
      <c r="F141" s="13">
        <v>15046452.25</v>
      </c>
      <c r="G141" s="13">
        <v>132863480</v>
      </c>
      <c r="H141" s="13">
        <v>130338312</v>
      </c>
      <c r="I141" s="13">
        <v>2525171.25</v>
      </c>
      <c r="J141" s="13">
        <v>2621586</v>
      </c>
      <c r="K141" s="13">
        <v>4659493.5</v>
      </c>
      <c r="L141" s="13">
        <v>2707337.25</v>
      </c>
      <c r="M141" s="13">
        <v>9387354</v>
      </c>
      <c r="N141" s="13">
        <v>2951761</v>
      </c>
      <c r="O141" s="13">
        <v>94.852249145507813</v>
      </c>
      <c r="P141" s="13">
        <v>93.049514770507813</v>
      </c>
      <c r="Q141" s="13">
        <v>1.8027390241622925</v>
      </c>
      <c r="R141" s="25"/>
      <c r="S141" s="25"/>
    </row>
    <row r="142" spans="1:19" x14ac:dyDescent="0.35">
      <c r="A142" s="26">
        <v>40087</v>
      </c>
      <c r="B142" s="24"/>
      <c r="C142" s="24"/>
      <c r="D142" s="24"/>
      <c r="E142" s="13">
        <v>139078800</v>
      </c>
      <c r="F142" s="13">
        <v>14523322.25</v>
      </c>
      <c r="G142" s="13">
        <v>133279368</v>
      </c>
      <c r="H142" s="13">
        <v>130777424</v>
      </c>
      <c r="I142" s="13">
        <v>2501944</v>
      </c>
      <c r="J142" s="13">
        <v>2485283</v>
      </c>
      <c r="K142" s="13">
        <v>3711746</v>
      </c>
      <c r="L142" s="13">
        <v>2464451.25</v>
      </c>
      <c r="M142" s="13">
        <v>9259787</v>
      </c>
      <c r="N142" s="13">
        <v>2799084</v>
      </c>
      <c r="O142" s="13">
        <v>95.830108642578125</v>
      </c>
      <c r="P142" s="13">
        <v>94.031173706054688</v>
      </c>
      <c r="Q142" s="13">
        <v>1.7989398241043091</v>
      </c>
      <c r="R142" s="25"/>
      <c r="S142" s="25"/>
    </row>
    <row r="143" spans="1:19" x14ac:dyDescent="0.35">
      <c r="A143" s="26">
        <v>40118</v>
      </c>
      <c r="B143" s="24"/>
      <c r="C143" s="24"/>
      <c r="D143" s="24"/>
      <c r="E143" s="13">
        <v>139088208</v>
      </c>
      <c r="F143" s="13">
        <v>14788366</v>
      </c>
      <c r="G143" s="13">
        <v>133945016</v>
      </c>
      <c r="H143" s="13">
        <v>131983032</v>
      </c>
      <c r="I143" s="13">
        <v>1961985.125</v>
      </c>
      <c r="J143" s="13">
        <v>2189113.5</v>
      </c>
      <c r="K143" s="13">
        <v>3274042.5</v>
      </c>
      <c r="L143" s="13">
        <v>2337593.5</v>
      </c>
      <c r="M143" s="13">
        <v>9537178</v>
      </c>
      <c r="N143" s="13">
        <v>2913594.5</v>
      </c>
      <c r="O143" s="13">
        <v>96.302207946777344</v>
      </c>
      <c r="P143" s="13">
        <v>94.8916015625</v>
      </c>
      <c r="Q143" s="13">
        <v>1.4106049537658691</v>
      </c>
      <c r="R143" s="25"/>
      <c r="S143" s="25"/>
    </row>
    <row r="144" spans="1:19" x14ac:dyDescent="0.35">
      <c r="A144" s="26">
        <v>40148</v>
      </c>
      <c r="B144" s="24"/>
      <c r="C144" s="24"/>
      <c r="D144" s="24"/>
      <c r="E144" s="13">
        <v>139131968</v>
      </c>
      <c r="F144" s="13">
        <v>14832293.5</v>
      </c>
      <c r="G144" s="13">
        <v>133292544</v>
      </c>
      <c r="H144" s="13">
        <v>131299672</v>
      </c>
      <c r="I144" s="13">
        <v>1992873.5</v>
      </c>
      <c r="J144" s="13">
        <v>2426340.75</v>
      </c>
      <c r="K144" s="13">
        <v>3543725.75</v>
      </c>
      <c r="L144" s="13">
        <v>1906354.25</v>
      </c>
      <c r="M144" s="13">
        <v>10026313</v>
      </c>
      <c r="N144" s="13">
        <v>2899626.25</v>
      </c>
      <c r="O144" s="13">
        <v>95.802963256835938</v>
      </c>
      <c r="P144" s="13">
        <v>94.370597839355469</v>
      </c>
      <c r="Q144" s="13">
        <v>1.4323620796203613</v>
      </c>
      <c r="R144" s="25"/>
      <c r="S144" s="25"/>
    </row>
    <row r="145" spans="1:19" x14ac:dyDescent="0.35">
      <c r="A145" s="26">
        <v>40179</v>
      </c>
      <c r="B145" s="24"/>
      <c r="C145" s="24"/>
      <c r="D145" s="24"/>
      <c r="E145" s="13">
        <v>137952560</v>
      </c>
      <c r="F145" s="13">
        <v>14904668</v>
      </c>
      <c r="G145" s="13">
        <v>131420704</v>
      </c>
      <c r="H145" s="13">
        <v>129236880</v>
      </c>
      <c r="I145" s="13">
        <v>2183823</v>
      </c>
      <c r="J145" s="13">
        <v>3042977.25</v>
      </c>
      <c r="K145" s="13">
        <v>3887833.5</v>
      </c>
      <c r="L145" s="13">
        <v>1996036.75</v>
      </c>
      <c r="M145" s="13">
        <v>10002491</v>
      </c>
      <c r="N145" s="13">
        <v>2906140.25</v>
      </c>
      <c r="O145" s="13">
        <v>95.265144348144531</v>
      </c>
      <c r="P145" s="13">
        <v>93.682121276855469</v>
      </c>
      <c r="Q145" s="13">
        <v>1.5830246210098267</v>
      </c>
      <c r="R145" s="25"/>
      <c r="S145" s="25"/>
    </row>
    <row r="146" spans="1:19" x14ac:dyDescent="0.35">
      <c r="A146" s="26">
        <v>40210</v>
      </c>
      <c r="B146" s="24"/>
      <c r="C146" s="24"/>
      <c r="D146" s="24"/>
      <c r="E146" s="13">
        <v>136809296</v>
      </c>
      <c r="F146" s="13">
        <v>16344295.75</v>
      </c>
      <c r="G146" s="13">
        <v>131653528</v>
      </c>
      <c r="H146" s="13">
        <v>129538440</v>
      </c>
      <c r="I146" s="13">
        <v>2115085.75</v>
      </c>
      <c r="J146" s="13">
        <v>2259195.5</v>
      </c>
      <c r="K146" s="13">
        <v>3191548.5</v>
      </c>
      <c r="L146" s="13">
        <v>2437757.5</v>
      </c>
      <c r="M146" s="13">
        <v>10915129</v>
      </c>
      <c r="N146" s="13">
        <v>2991409.25</v>
      </c>
      <c r="O146" s="13">
        <v>96.231422424316406</v>
      </c>
      <c r="P146" s="13">
        <v>94.685409545898438</v>
      </c>
      <c r="Q146" s="13">
        <v>1.5460102558135986</v>
      </c>
      <c r="R146" s="25"/>
      <c r="S146" s="25"/>
    </row>
    <row r="147" spans="1:19" x14ac:dyDescent="0.35">
      <c r="A147" s="26">
        <v>40238</v>
      </c>
      <c r="B147" s="24"/>
      <c r="C147" s="24"/>
      <c r="D147" s="24"/>
      <c r="E147" s="13">
        <v>137203200</v>
      </c>
      <c r="F147" s="13">
        <v>16540677.25</v>
      </c>
      <c r="G147" s="13">
        <v>131951336</v>
      </c>
      <c r="H147" s="13">
        <v>129691640</v>
      </c>
      <c r="I147" s="13">
        <v>2259699.5</v>
      </c>
      <c r="J147" s="13">
        <v>2247703</v>
      </c>
      <c r="K147" s="13">
        <v>3667744.5</v>
      </c>
      <c r="L147" s="13">
        <v>2817796.75</v>
      </c>
      <c r="M147" s="13">
        <v>10512796</v>
      </c>
      <c r="N147" s="13">
        <v>3210084.5</v>
      </c>
      <c r="O147" s="13">
        <v>96.172203063964844</v>
      </c>
      <c r="P147" s="13">
        <v>94.525230407714844</v>
      </c>
      <c r="Q147" s="13">
        <v>1.6469728946685791</v>
      </c>
      <c r="R147" s="25"/>
      <c r="S147" s="25"/>
    </row>
    <row r="148" spans="1:19" x14ac:dyDescent="0.35">
      <c r="A148" s="26">
        <v>40269</v>
      </c>
      <c r="B148" s="24"/>
      <c r="C148" s="24"/>
      <c r="D148" s="24"/>
      <c r="E148" s="13">
        <v>137982576</v>
      </c>
      <c r="F148" s="13">
        <v>15846461.75</v>
      </c>
      <c r="G148" s="13">
        <v>133001648</v>
      </c>
      <c r="H148" s="13">
        <v>130668712</v>
      </c>
      <c r="I148" s="13">
        <v>2332936</v>
      </c>
      <c r="J148" s="13">
        <v>2019828.25</v>
      </c>
      <c r="K148" s="13">
        <v>3561308.75</v>
      </c>
      <c r="L148" s="13">
        <v>3109334</v>
      </c>
      <c r="M148" s="13">
        <v>9629733</v>
      </c>
      <c r="N148" s="13">
        <v>3107394.75</v>
      </c>
      <c r="O148" s="13">
        <v>96.390174865722656</v>
      </c>
      <c r="P148" s="13">
        <v>94.699432373046875</v>
      </c>
      <c r="Q148" s="13">
        <v>1.6907467842102051</v>
      </c>
      <c r="R148" s="25"/>
      <c r="S148" s="25"/>
    </row>
    <row r="149" spans="1:19" x14ac:dyDescent="0.35">
      <c r="A149" s="26">
        <v>40299</v>
      </c>
      <c r="B149" s="24"/>
      <c r="C149" s="24"/>
      <c r="D149" s="24"/>
      <c r="E149" s="13">
        <v>139302384</v>
      </c>
      <c r="F149" s="13">
        <v>14712921</v>
      </c>
      <c r="G149" s="13">
        <v>133975960</v>
      </c>
      <c r="H149" s="13">
        <v>131875912</v>
      </c>
      <c r="I149" s="13">
        <v>2100045.5</v>
      </c>
      <c r="J149" s="13">
        <v>2051773.75</v>
      </c>
      <c r="K149" s="13">
        <v>3438547.75</v>
      </c>
      <c r="L149" s="13">
        <v>2460217.5</v>
      </c>
      <c r="M149" s="13">
        <v>9377493</v>
      </c>
      <c r="N149" s="13">
        <v>2875210.5</v>
      </c>
      <c r="O149" s="13">
        <v>96.176361083984375</v>
      </c>
      <c r="P149" s="13">
        <v>94.668815612792969</v>
      </c>
      <c r="Q149" s="13">
        <v>1.5075445175170898</v>
      </c>
      <c r="R149" s="25"/>
      <c r="S149" s="25"/>
    </row>
    <row r="150" spans="1:19" x14ac:dyDescent="0.35">
      <c r="A150" s="26">
        <v>40330</v>
      </c>
      <c r="B150" s="24"/>
      <c r="C150" s="24"/>
      <c r="D150" s="24"/>
      <c r="E150" s="13">
        <v>139496992</v>
      </c>
      <c r="F150" s="13">
        <v>14686781.75</v>
      </c>
      <c r="G150" s="13">
        <v>134139144</v>
      </c>
      <c r="H150" s="13">
        <v>131878448</v>
      </c>
      <c r="I150" s="13">
        <v>2260694.75</v>
      </c>
      <c r="J150" s="13">
        <v>2194185.75</v>
      </c>
      <c r="K150" s="13">
        <v>3792214.75</v>
      </c>
      <c r="L150" s="13">
        <v>2233115</v>
      </c>
      <c r="M150" s="13">
        <v>9341540</v>
      </c>
      <c r="N150" s="13">
        <v>3112126.75</v>
      </c>
      <c r="O150" s="13">
        <v>96.159164428710938</v>
      </c>
      <c r="P150" s="13">
        <v>94.538558959960938</v>
      </c>
      <c r="Q150" s="13">
        <v>1.6206046342849731</v>
      </c>
      <c r="R150" s="25"/>
      <c r="S150" s="25"/>
    </row>
    <row r="151" spans="1:19" x14ac:dyDescent="0.35">
      <c r="A151" s="26">
        <v>40360</v>
      </c>
      <c r="B151" s="24"/>
      <c r="C151" s="24"/>
      <c r="D151" s="24"/>
      <c r="E151" s="13">
        <v>139882480</v>
      </c>
      <c r="F151" s="13">
        <v>15246023.75</v>
      </c>
      <c r="G151" s="13">
        <v>133574184</v>
      </c>
      <c r="H151" s="13">
        <v>130996920</v>
      </c>
      <c r="I151" s="13">
        <v>2577261.5</v>
      </c>
      <c r="J151" s="13">
        <v>2606251</v>
      </c>
      <c r="K151" s="13">
        <v>4231597.5</v>
      </c>
      <c r="L151" s="13">
        <v>2913604.25</v>
      </c>
      <c r="M151" s="13">
        <v>9170693</v>
      </c>
      <c r="N151" s="13">
        <v>3161726.5</v>
      </c>
      <c r="O151" s="13">
        <v>95.490287780761719</v>
      </c>
      <c r="P151" s="13">
        <v>93.647842407226563</v>
      </c>
      <c r="Q151" s="13">
        <v>1.8424476385116577</v>
      </c>
      <c r="R151" s="25"/>
      <c r="S151" s="25"/>
    </row>
    <row r="152" spans="1:19" x14ac:dyDescent="0.35">
      <c r="A152" s="26">
        <v>40391</v>
      </c>
      <c r="B152" s="24"/>
      <c r="C152" s="24"/>
      <c r="D152" s="24"/>
      <c r="E152" s="13">
        <v>140133536</v>
      </c>
      <c r="F152" s="13">
        <v>15133548.75</v>
      </c>
      <c r="G152" s="13">
        <v>134133784</v>
      </c>
      <c r="H152" s="13">
        <v>131645136</v>
      </c>
      <c r="I152" s="13">
        <v>2488646.75</v>
      </c>
      <c r="J152" s="13">
        <v>2360088.5</v>
      </c>
      <c r="K152" s="13">
        <v>4385826.5</v>
      </c>
      <c r="L152" s="13">
        <v>2511293.75</v>
      </c>
      <c r="M152" s="13">
        <v>9344807</v>
      </c>
      <c r="N152" s="13">
        <v>3277448</v>
      </c>
      <c r="O152" s="13">
        <v>95.718544006347656</v>
      </c>
      <c r="P152" s="13">
        <v>93.942634582519531</v>
      </c>
      <c r="Q152" s="13">
        <v>1.7759108543395996</v>
      </c>
      <c r="R152" s="25"/>
      <c r="S152" s="25"/>
    </row>
    <row r="153" spans="1:19" x14ac:dyDescent="0.35">
      <c r="A153" s="26">
        <v>40422</v>
      </c>
      <c r="B153" s="24"/>
      <c r="C153" s="24"/>
      <c r="D153" s="24"/>
      <c r="E153" s="13">
        <v>139919136</v>
      </c>
      <c r="F153" s="13">
        <v>14972213</v>
      </c>
      <c r="G153" s="13">
        <v>133068992</v>
      </c>
      <c r="H153" s="13">
        <v>130388088</v>
      </c>
      <c r="I153" s="13">
        <v>2680904.25</v>
      </c>
      <c r="J153" s="13">
        <v>2360825</v>
      </c>
      <c r="K153" s="13">
        <v>5011968</v>
      </c>
      <c r="L153" s="13">
        <v>2922467.25</v>
      </c>
      <c r="M153" s="13">
        <v>8880243</v>
      </c>
      <c r="N153" s="13">
        <v>3169502.75</v>
      </c>
      <c r="O153" s="13">
        <v>95.104209899902344</v>
      </c>
      <c r="P153" s="13">
        <v>93.18817138671875</v>
      </c>
      <c r="Q153" s="13">
        <v>1.9160382747650146</v>
      </c>
      <c r="R153" s="25"/>
      <c r="S153" s="25"/>
    </row>
    <row r="154" spans="1:19" x14ac:dyDescent="0.35">
      <c r="A154" s="26">
        <v>40452</v>
      </c>
      <c r="B154" s="24"/>
      <c r="C154" s="24"/>
      <c r="D154" s="24"/>
      <c r="E154" s="13">
        <v>139714512</v>
      </c>
      <c r="F154" s="13">
        <v>14335093</v>
      </c>
      <c r="G154" s="13">
        <v>134424784</v>
      </c>
      <c r="H154" s="13">
        <v>132175912</v>
      </c>
      <c r="I154" s="13">
        <v>2248862.25</v>
      </c>
      <c r="J154" s="13">
        <v>2008435.625</v>
      </c>
      <c r="K154" s="13">
        <v>3845907</v>
      </c>
      <c r="L154" s="13">
        <v>2229583.5</v>
      </c>
      <c r="M154" s="13">
        <v>9134151</v>
      </c>
      <c r="N154" s="13">
        <v>2971358.5</v>
      </c>
      <c r="O154" s="13">
        <v>96.213905334472656</v>
      </c>
      <c r="P154" s="13">
        <v>94.604286193847656</v>
      </c>
      <c r="Q154" s="13">
        <v>1.6096124649047852</v>
      </c>
      <c r="R154" s="25"/>
      <c r="S154" s="25"/>
    </row>
    <row r="155" spans="1:19" x14ac:dyDescent="0.35">
      <c r="A155" s="26">
        <v>40483</v>
      </c>
      <c r="B155" s="24"/>
      <c r="C155" s="24"/>
      <c r="D155" s="24"/>
      <c r="E155" s="13">
        <v>139748784</v>
      </c>
      <c r="F155" s="13">
        <v>14150925.25</v>
      </c>
      <c r="G155" s="13">
        <v>134320496</v>
      </c>
      <c r="H155" s="13">
        <v>132153024</v>
      </c>
      <c r="I155" s="13">
        <v>2167471.75</v>
      </c>
      <c r="J155" s="13">
        <v>2456234</v>
      </c>
      <c r="K155" s="13">
        <v>3720289.5</v>
      </c>
      <c r="L155" s="13">
        <v>2235231</v>
      </c>
      <c r="M155" s="13">
        <v>8922495</v>
      </c>
      <c r="N155" s="13">
        <v>2993199.25</v>
      </c>
      <c r="O155" s="13">
        <v>96.115684509277344</v>
      </c>
      <c r="P155" s="13">
        <v>94.564704895019531</v>
      </c>
      <c r="Q155" s="13">
        <v>1.5509772300720215</v>
      </c>
      <c r="R155" s="25"/>
      <c r="S155" s="25"/>
    </row>
    <row r="156" spans="1:19" x14ac:dyDescent="0.35">
      <c r="A156" s="26">
        <v>40513</v>
      </c>
      <c r="B156" s="24"/>
      <c r="C156" s="24"/>
      <c r="D156" s="24"/>
      <c r="E156" s="13">
        <v>139415280</v>
      </c>
      <c r="F156" s="13">
        <v>14626585.75</v>
      </c>
      <c r="G156" s="13">
        <v>134050368</v>
      </c>
      <c r="H156" s="13">
        <v>131891816</v>
      </c>
      <c r="I156" s="13">
        <v>2158548.75</v>
      </c>
      <c r="J156" s="13">
        <v>2369039</v>
      </c>
      <c r="K156" s="13">
        <v>3441002.75</v>
      </c>
      <c r="L156" s="13">
        <v>2151646.25</v>
      </c>
      <c r="M156" s="13">
        <v>9189725</v>
      </c>
      <c r="N156" s="13">
        <v>3285214.5</v>
      </c>
      <c r="O156" s="13">
        <v>96.151847839355469</v>
      </c>
      <c r="P156" s="13">
        <v>94.603561401367188</v>
      </c>
      <c r="Q156" s="13">
        <v>1.548287034034729</v>
      </c>
      <c r="R156" s="25"/>
      <c r="S156" s="25"/>
    </row>
    <row r="157" spans="1:19" x14ac:dyDescent="0.35">
      <c r="A157" s="26">
        <v>40544</v>
      </c>
      <c r="B157" s="24"/>
      <c r="C157" s="24"/>
      <c r="D157" s="24"/>
      <c r="E157" s="13">
        <v>139159408</v>
      </c>
      <c r="F157" s="13">
        <v>14118001.875</v>
      </c>
      <c r="G157" s="13">
        <v>132755072</v>
      </c>
      <c r="H157" s="13">
        <v>130540168</v>
      </c>
      <c r="I157" s="13">
        <v>2214899.25</v>
      </c>
      <c r="J157" s="13">
        <v>2961344</v>
      </c>
      <c r="K157" s="13">
        <v>4210988</v>
      </c>
      <c r="L157" s="13">
        <v>1895368.625</v>
      </c>
      <c r="M157" s="13">
        <v>9056239</v>
      </c>
      <c r="N157" s="13">
        <v>3166394.25</v>
      </c>
      <c r="O157" s="13">
        <v>95.397842407226563</v>
      </c>
      <c r="P157" s="13">
        <v>93.80621337890625</v>
      </c>
      <c r="Q157" s="13">
        <v>1.5916273593902588</v>
      </c>
      <c r="R157" s="25"/>
      <c r="S157" s="25"/>
    </row>
    <row r="158" spans="1:19" x14ac:dyDescent="0.35">
      <c r="A158" s="26">
        <v>40575</v>
      </c>
      <c r="B158" s="24"/>
      <c r="C158" s="24"/>
      <c r="D158" s="24"/>
      <c r="E158" s="13">
        <v>137598592</v>
      </c>
      <c r="F158" s="13">
        <v>15219118.5</v>
      </c>
      <c r="G158" s="13">
        <v>132617536</v>
      </c>
      <c r="H158" s="13">
        <v>130562320</v>
      </c>
      <c r="I158" s="13">
        <v>2055216.25</v>
      </c>
      <c r="J158" s="13">
        <v>2125154</v>
      </c>
      <c r="K158" s="13">
        <v>3394952.75</v>
      </c>
      <c r="L158" s="13">
        <v>2336846.25</v>
      </c>
      <c r="M158" s="13">
        <v>9678745</v>
      </c>
      <c r="N158" s="13">
        <v>3203527.25</v>
      </c>
      <c r="O158" s="13">
        <v>96.380012512207031</v>
      </c>
      <c r="P158" s="13">
        <v>94.886375427246094</v>
      </c>
      <c r="Q158" s="13">
        <v>1.4936317205429077</v>
      </c>
      <c r="R158" s="25"/>
      <c r="S158" s="25"/>
    </row>
    <row r="159" spans="1:19" x14ac:dyDescent="0.35">
      <c r="A159" s="26">
        <v>40603</v>
      </c>
      <c r="B159" s="24"/>
      <c r="C159" s="24"/>
      <c r="D159" s="24"/>
      <c r="E159" s="13">
        <v>138092768</v>
      </c>
      <c r="F159" s="13">
        <v>14793689</v>
      </c>
      <c r="G159" s="13">
        <v>133458984</v>
      </c>
      <c r="H159" s="13">
        <v>131139464</v>
      </c>
      <c r="I159" s="13">
        <v>2319524.25</v>
      </c>
      <c r="J159" s="13">
        <v>2127465.75</v>
      </c>
      <c r="K159" s="13">
        <v>3222917.5</v>
      </c>
      <c r="L159" s="13">
        <v>2427528</v>
      </c>
      <c r="M159" s="13">
        <v>9295480</v>
      </c>
      <c r="N159" s="13">
        <v>3070681</v>
      </c>
      <c r="O159" s="13">
        <v>96.644439697265625</v>
      </c>
      <c r="P159" s="13">
        <v>94.964759826660156</v>
      </c>
      <c r="Q159" s="13">
        <v>1.6796855926513672</v>
      </c>
      <c r="R159" s="25"/>
      <c r="S159" s="25"/>
    </row>
    <row r="160" spans="1:19" x14ac:dyDescent="0.35">
      <c r="A160" s="26">
        <v>40634</v>
      </c>
      <c r="B160" s="24"/>
      <c r="C160" s="24"/>
      <c r="D160" s="24"/>
      <c r="E160" s="13">
        <v>138962224</v>
      </c>
      <c r="F160" s="13">
        <v>14390923.25</v>
      </c>
      <c r="G160" s="13">
        <v>133845336</v>
      </c>
      <c r="H160" s="13">
        <v>131385440</v>
      </c>
      <c r="I160" s="13">
        <v>2459894.5</v>
      </c>
      <c r="J160" s="13">
        <v>1945536</v>
      </c>
      <c r="K160" s="13">
        <v>3421397.25</v>
      </c>
      <c r="L160" s="13">
        <v>2621611.25</v>
      </c>
      <c r="M160" s="13">
        <v>8710650</v>
      </c>
      <c r="N160" s="13">
        <v>3058662</v>
      </c>
      <c r="O160" s="13">
        <v>96.317787170410156</v>
      </c>
      <c r="P160" s="13">
        <v>94.547592163085938</v>
      </c>
      <c r="Q160" s="13">
        <v>1.7701894044876099</v>
      </c>
      <c r="R160" s="25"/>
      <c r="S160" s="25"/>
    </row>
    <row r="161" spans="1:19" x14ac:dyDescent="0.35">
      <c r="A161" s="26">
        <v>40664</v>
      </c>
      <c r="B161" s="24"/>
      <c r="C161" s="24"/>
      <c r="D161" s="24"/>
      <c r="E161" s="13">
        <v>139661344</v>
      </c>
      <c r="F161" s="13">
        <v>13390793</v>
      </c>
      <c r="G161" s="13">
        <v>134675792</v>
      </c>
      <c r="H161" s="13">
        <v>132649600</v>
      </c>
      <c r="I161" s="13">
        <v>2026196.75</v>
      </c>
      <c r="J161" s="13">
        <v>1948706.75</v>
      </c>
      <c r="K161" s="13">
        <v>3858897.75</v>
      </c>
      <c r="L161" s="13">
        <v>2142905.5</v>
      </c>
      <c r="M161" s="13">
        <v>8427098</v>
      </c>
      <c r="N161" s="13">
        <v>2820789.5</v>
      </c>
      <c r="O161" s="13">
        <v>96.430259704589844</v>
      </c>
      <c r="P161" s="13">
        <v>94.979469299316406</v>
      </c>
      <c r="Q161" s="13">
        <v>1.4507927894592285</v>
      </c>
      <c r="R161" s="25"/>
      <c r="S161" s="25"/>
    </row>
    <row r="162" spans="1:19" x14ac:dyDescent="0.35">
      <c r="A162" s="26">
        <v>40695</v>
      </c>
      <c r="B162" s="24"/>
      <c r="C162" s="24"/>
      <c r="D162" s="24"/>
      <c r="E162" s="13">
        <v>140027952</v>
      </c>
      <c r="F162" s="13">
        <v>13662859.25</v>
      </c>
      <c r="G162" s="13">
        <v>133579800</v>
      </c>
      <c r="H162" s="13">
        <v>130789448</v>
      </c>
      <c r="I162" s="13">
        <v>2790349.25</v>
      </c>
      <c r="J162" s="13">
        <v>2430869.5</v>
      </c>
      <c r="K162" s="13">
        <v>4193414</v>
      </c>
      <c r="L162" s="13">
        <v>2489983.75</v>
      </c>
      <c r="M162" s="13">
        <v>8354810</v>
      </c>
      <c r="N162" s="13">
        <v>2818065.5</v>
      </c>
      <c r="O162" s="13">
        <v>95.395095825195313</v>
      </c>
      <c r="P162" s="13">
        <v>93.402389526367188</v>
      </c>
      <c r="Q162" s="13">
        <v>1.9927088022232056</v>
      </c>
      <c r="R162" s="25"/>
      <c r="S162" s="25"/>
    </row>
    <row r="163" spans="1:19" x14ac:dyDescent="0.35">
      <c r="A163" s="26">
        <v>40725</v>
      </c>
      <c r="B163" s="24"/>
      <c r="C163" s="24"/>
      <c r="D163" s="24"/>
      <c r="E163" s="13">
        <v>140129488</v>
      </c>
      <c r="F163" s="13">
        <v>14659871.75</v>
      </c>
      <c r="G163" s="13">
        <v>134347040</v>
      </c>
      <c r="H163" s="13">
        <v>132110192</v>
      </c>
      <c r="I163" s="13">
        <v>2236850.75</v>
      </c>
      <c r="J163" s="13">
        <v>2281735.75</v>
      </c>
      <c r="K163" s="13">
        <v>4016563.75</v>
      </c>
      <c r="L163" s="13">
        <v>2314888</v>
      </c>
      <c r="M163" s="13">
        <v>9087385</v>
      </c>
      <c r="N163" s="13">
        <v>3257598.75</v>
      </c>
      <c r="O163" s="13">
        <v>95.873497009277344</v>
      </c>
      <c r="P163" s="13">
        <v>94.2772216796875</v>
      </c>
      <c r="Q163" s="13">
        <v>1.5962741374969482</v>
      </c>
      <c r="R163" s="25"/>
      <c r="S163" s="25"/>
    </row>
    <row r="164" spans="1:19" x14ac:dyDescent="0.35">
      <c r="A164" s="26">
        <v>40756</v>
      </c>
      <c r="B164" s="24"/>
      <c r="C164" s="24"/>
      <c r="D164" s="24"/>
      <c r="E164" s="13">
        <v>140383616</v>
      </c>
      <c r="F164" s="13">
        <v>14377844</v>
      </c>
      <c r="G164" s="13">
        <v>134624176</v>
      </c>
      <c r="H164" s="13">
        <v>132065304</v>
      </c>
      <c r="I164" s="13">
        <v>2558869.75</v>
      </c>
      <c r="J164" s="13">
        <v>2085683</v>
      </c>
      <c r="K164" s="13">
        <v>4282708.5</v>
      </c>
      <c r="L164" s="13">
        <v>2437810.5</v>
      </c>
      <c r="M164" s="13">
        <v>8906617</v>
      </c>
      <c r="N164" s="13">
        <v>3033416.5</v>
      </c>
      <c r="O164" s="13">
        <v>95.897354125976563</v>
      </c>
      <c r="P164" s="13">
        <v>94.0745849609375</v>
      </c>
      <c r="Q164" s="13">
        <v>1.8227695226669312</v>
      </c>
      <c r="R164" s="25"/>
      <c r="S164" s="25"/>
    </row>
    <row r="165" spans="1:19" x14ac:dyDescent="0.35">
      <c r="A165" s="26">
        <v>40787</v>
      </c>
      <c r="B165" s="24"/>
      <c r="C165" s="24"/>
      <c r="D165" s="24"/>
      <c r="E165" s="13">
        <v>140335328</v>
      </c>
      <c r="F165" s="13">
        <v>14278528</v>
      </c>
      <c r="G165" s="13">
        <v>133704584</v>
      </c>
      <c r="H165" s="13">
        <v>130697600</v>
      </c>
      <c r="I165" s="13">
        <v>3006987.25</v>
      </c>
      <c r="J165" s="13">
        <v>2483095.75</v>
      </c>
      <c r="K165" s="13">
        <v>5011172</v>
      </c>
      <c r="L165" s="13">
        <v>2871553.75</v>
      </c>
      <c r="M165" s="13">
        <v>8160066.5</v>
      </c>
      <c r="N165" s="13">
        <v>3246907.75</v>
      </c>
      <c r="O165" s="13">
        <v>95.275070190429688</v>
      </c>
      <c r="P165" s="13">
        <v>93.132354736328125</v>
      </c>
      <c r="Q165" s="13">
        <v>2.1427156925201416</v>
      </c>
      <c r="R165" s="25"/>
      <c r="S165" s="25"/>
    </row>
    <row r="166" spans="1:19" x14ac:dyDescent="0.35">
      <c r="A166" s="26">
        <v>40817</v>
      </c>
      <c r="B166" s="24"/>
      <c r="C166" s="24"/>
      <c r="D166" s="24"/>
      <c r="E166" s="13">
        <v>140501920</v>
      </c>
      <c r="F166" s="13">
        <v>13402015.25</v>
      </c>
      <c r="G166" s="13">
        <v>135586128</v>
      </c>
      <c r="H166" s="13">
        <v>133155344</v>
      </c>
      <c r="I166" s="13">
        <v>2430781.75</v>
      </c>
      <c r="J166" s="13">
        <v>1985468.75</v>
      </c>
      <c r="K166" s="13">
        <v>3593002.5</v>
      </c>
      <c r="L166" s="13">
        <v>2175773.75</v>
      </c>
      <c r="M166" s="13">
        <v>8740331</v>
      </c>
      <c r="N166" s="13">
        <v>2485910.5</v>
      </c>
      <c r="O166" s="13">
        <v>96.501266479492188</v>
      </c>
      <c r="P166" s="13">
        <v>94.771194458007813</v>
      </c>
      <c r="Q166" s="13">
        <v>1.7300701141357422</v>
      </c>
      <c r="R166" s="25"/>
      <c r="S166" s="25"/>
    </row>
    <row r="167" spans="1:19" x14ac:dyDescent="0.35">
      <c r="A167" s="26">
        <v>40848</v>
      </c>
      <c r="B167" s="24"/>
      <c r="C167" s="24"/>
      <c r="D167" s="24"/>
      <c r="E167" s="13">
        <v>140986544</v>
      </c>
      <c r="F167" s="13">
        <v>13251635.5</v>
      </c>
      <c r="G167" s="13">
        <v>135887520</v>
      </c>
      <c r="H167" s="13">
        <v>133616936</v>
      </c>
      <c r="I167" s="13">
        <v>2270586</v>
      </c>
      <c r="J167" s="13">
        <v>2038101</v>
      </c>
      <c r="K167" s="13">
        <v>3834695.5</v>
      </c>
      <c r="L167" s="13">
        <v>2083897.25</v>
      </c>
      <c r="M167" s="13">
        <v>8224861</v>
      </c>
      <c r="N167" s="13">
        <v>2942877.25</v>
      </c>
      <c r="O167" s="13">
        <v>96.383323669433594</v>
      </c>
      <c r="P167" s="13">
        <v>94.7728271484375</v>
      </c>
      <c r="Q167" s="13">
        <v>1.6104984283447266</v>
      </c>
      <c r="R167" s="25"/>
      <c r="S167" s="25"/>
    </row>
    <row r="168" spans="1:19" x14ac:dyDescent="0.35">
      <c r="A168" s="26">
        <v>40878</v>
      </c>
      <c r="B168" s="24"/>
      <c r="C168" s="24"/>
      <c r="D168" s="24"/>
      <c r="E168" s="13">
        <v>141070000</v>
      </c>
      <c r="F168" s="13">
        <v>12935240.25</v>
      </c>
      <c r="G168" s="13">
        <v>135568448</v>
      </c>
      <c r="H168" s="13">
        <v>133545536</v>
      </c>
      <c r="I168" s="13">
        <v>2022906.75</v>
      </c>
      <c r="J168" s="13">
        <v>2212982</v>
      </c>
      <c r="K168" s="13">
        <v>3947314.5</v>
      </c>
      <c r="L168" s="13">
        <v>2103838.5</v>
      </c>
      <c r="M168" s="13">
        <v>7983169.5</v>
      </c>
      <c r="N168" s="13">
        <v>2848232.25</v>
      </c>
      <c r="O168" s="13">
        <v>96.100128173828125</v>
      </c>
      <c r="P168" s="13">
        <v>94.666145324707031</v>
      </c>
      <c r="Q168" s="13">
        <v>1.4339737892150879</v>
      </c>
      <c r="R168" s="25"/>
      <c r="S168" s="25"/>
    </row>
    <row r="169" spans="1:19" x14ac:dyDescent="0.35">
      <c r="A169" s="26">
        <v>40909</v>
      </c>
      <c r="B169" s="24"/>
      <c r="C169" s="24"/>
      <c r="D169" s="24"/>
      <c r="E169" s="13">
        <v>140680720</v>
      </c>
      <c r="F169" s="13">
        <v>12708929</v>
      </c>
      <c r="G169" s="13">
        <v>134705936</v>
      </c>
      <c r="H169" s="13">
        <v>132356384</v>
      </c>
      <c r="I169" s="13">
        <v>2349559.25</v>
      </c>
      <c r="J169" s="13">
        <v>2608699</v>
      </c>
      <c r="K169" s="13">
        <v>4161467</v>
      </c>
      <c r="L169" s="13">
        <v>1913403.5</v>
      </c>
      <c r="M169" s="13">
        <v>8060852</v>
      </c>
      <c r="N169" s="13">
        <v>2734673.5</v>
      </c>
      <c r="O169" s="13">
        <v>95.752944946289063</v>
      </c>
      <c r="P169" s="13">
        <v>94.082817077636719</v>
      </c>
      <c r="Q169" s="13">
        <v>1.6701359748840332</v>
      </c>
      <c r="R169" s="25"/>
      <c r="S169" s="25"/>
    </row>
    <row r="170" spans="1:19" x14ac:dyDescent="0.35">
      <c r="A170" s="26">
        <v>40940</v>
      </c>
      <c r="B170" s="24"/>
      <c r="C170" s="24"/>
      <c r="D170" s="24"/>
      <c r="E170" s="13">
        <v>139944112</v>
      </c>
      <c r="F170" s="13">
        <v>13615095.5</v>
      </c>
      <c r="G170" s="13">
        <v>134869104</v>
      </c>
      <c r="H170" s="13">
        <v>132502912</v>
      </c>
      <c r="I170" s="13">
        <v>2366193.25</v>
      </c>
      <c r="J170" s="13">
        <v>2117974.5</v>
      </c>
      <c r="K170" s="13">
        <v>3505830.5</v>
      </c>
      <c r="L170" s="13">
        <v>2452947.5</v>
      </c>
      <c r="M170" s="13">
        <v>8213669.5</v>
      </c>
      <c r="N170" s="13">
        <v>2948478.5</v>
      </c>
      <c r="O170" s="13">
        <v>96.373550415039063</v>
      </c>
      <c r="P170" s="13">
        <v>94.682731628417969</v>
      </c>
      <c r="Q170" s="13">
        <v>1.6908130645751953</v>
      </c>
      <c r="R170" s="25"/>
      <c r="S170" s="25"/>
    </row>
    <row r="171" spans="1:19" x14ac:dyDescent="0.35">
      <c r="A171" s="26">
        <v>40969</v>
      </c>
      <c r="B171" s="24"/>
      <c r="C171" s="24"/>
      <c r="D171" s="24"/>
      <c r="E171" s="13">
        <v>140683728</v>
      </c>
      <c r="F171" s="13">
        <v>13920290.75</v>
      </c>
      <c r="G171" s="13">
        <v>135990048</v>
      </c>
      <c r="H171" s="13">
        <v>133561848</v>
      </c>
      <c r="I171" s="13">
        <v>2428191</v>
      </c>
      <c r="J171" s="13">
        <v>1878428.25</v>
      </c>
      <c r="K171" s="13">
        <v>3293796.25</v>
      </c>
      <c r="L171" s="13">
        <v>2279129</v>
      </c>
      <c r="M171" s="13">
        <v>8343417</v>
      </c>
      <c r="N171" s="13">
        <v>3297744.75</v>
      </c>
      <c r="O171" s="13">
        <v>96.663665771484375</v>
      </c>
      <c r="P171" s="13">
        <v>94.937667846679688</v>
      </c>
      <c r="Q171" s="13">
        <v>1.7259927988052368</v>
      </c>
      <c r="R171" s="25"/>
      <c r="S171" s="25"/>
    </row>
    <row r="172" spans="1:19" x14ac:dyDescent="0.35">
      <c r="A172" s="26">
        <v>41000</v>
      </c>
      <c r="B172" s="24"/>
      <c r="C172" s="24"/>
      <c r="D172" s="24"/>
      <c r="E172" s="13">
        <v>141412448</v>
      </c>
      <c r="F172" s="13">
        <v>12769354</v>
      </c>
      <c r="G172" s="13">
        <v>136696176</v>
      </c>
      <c r="H172" s="13">
        <v>134601968</v>
      </c>
      <c r="I172" s="13">
        <v>2094208.375</v>
      </c>
      <c r="J172" s="13">
        <v>1669318</v>
      </c>
      <c r="K172" s="13">
        <v>3644287.75</v>
      </c>
      <c r="L172" s="13">
        <v>2193919.25</v>
      </c>
      <c r="M172" s="13">
        <v>7696621.5</v>
      </c>
      <c r="N172" s="13">
        <v>2878813.25</v>
      </c>
      <c r="O172" s="13">
        <v>96.664878845214844</v>
      </c>
      <c r="P172" s="13">
        <v>95.1839599609375</v>
      </c>
      <c r="Q172" s="13">
        <v>1.4809222221374512</v>
      </c>
      <c r="R172" s="25"/>
      <c r="S172" s="25"/>
    </row>
    <row r="173" spans="1:19" x14ac:dyDescent="0.35">
      <c r="A173" s="26">
        <v>41030</v>
      </c>
      <c r="B173" s="24"/>
      <c r="C173" s="24"/>
      <c r="D173" s="24"/>
      <c r="E173" s="13">
        <v>141994880</v>
      </c>
      <c r="F173" s="13">
        <v>12288324.75</v>
      </c>
      <c r="G173" s="13">
        <v>137206096</v>
      </c>
      <c r="H173" s="13">
        <v>135082112</v>
      </c>
      <c r="I173" s="13">
        <v>2123988.75</v>
      </c>
      <c r="J173" s="13">
        <v>1773884.875</v>
      </c>
      <c r="K173" s="13">
        <v>3568140.75</v>
      </c>
      <c r="L173" s="13">
        <v>2038508.5</v>
      </c>
      <c r="M173" s="13">
        <v>7495027.5</v>
      </c>
      <c r="N173" s="13">
        <v>2754788.75</v>
      </c>
      <c r="O173" s="13">
        <v>96.627494812011719</v>
      </c>
      <c r="P173" s="13">
        <v>95.131675720214844</v>
      </c>
      <c r="Q173" s="13">
        <v>1.4958206415176392</v>
      </c>
      <c r="R173" s="25"/>
      <c r="S173" s="25"/>
    </row>
    <row r="174" spans="1:19" x14ac:dyDescent="0.35">
      <c r="A174" s="26">
        <v>41061</v>
      </c>
      <c r="B174" s="24"/>
      <c r="C174" s="24"/>
      <c r="D174" s="24"/>
      <c r="E174" s="13">
        <v>142726784</v>
      </c>
      <c r="F174" s="13">
        <v>12397321.75</v>
      </c>
      <c r="G174" s="13">
        <v>136825488</v>
      </c>
      <c r="H174" s="13">
        <v>133893320</v>
      </c>
      <c r="I174" s="13">
        <v>2932156.75</v>
      </c>
      <c r="J174" s="13">
        <v>2408342.75</v>
      </c>
      <c r="K174" s="13">
        <v>4420726</v>
      </c>
      <c r="L174" s="13">
        <v>2187210.5</v>
      </c>
      <c r="M174" s="13">
        <v>7503826</v>
      </c>
      <c r="N174" s="13">
        <v>2706285.25</v>
      </c>
      <c r="O174" s="13">
        <v>95.865318298339844</v>
      </c>
      <c r="P174" s="13">
        <v>93.810928344726563</v>
      </c>
      <c r="Q174" s="13">
        <v>2.0543844699859619</v>
      </c>
      <c r="R174" s="25"/>
      <c r="S174" s="25"/>
    </row>
    <row r="175" spans="1:19" x14ac:dyDescent="0.35">
      <c r="A175" s="26">
        <v>41091</v>
      </c>
      <c r="B175" s="24"/>
      <c r="C175" s="24"/>
      <c r="D175" s="24"/>
      <c r="E175" s="13">
        <v>143201520</v>
      </c>
      <c r="F175" s="13">
        <v>13382556</v>
      </c>
      <c r="G175" s="13">
        <v>137215760</v>
      </c>
      <c r="H175" s="13">
        <v>134641744</v>
      </c>
      <c r="I175" s="13">
        <v>2574016.75</v>
      </c>
      <c r="J175" s="13">
        <v>2267813</v>
      </c>
      <c r="K175" s="13">
        <v>4317957.5</v>
      </c>
      <c r="L175" s="13">
        <v>2271462.5</v>
      </c>
      <c r="M175" s="13">
        <v>8007752</v>
      </c>
      <c r="N175" s="13">
        <v>3103341.5</v>
      </c>
      <c r="O175" s="13">
        <v>95.820045471191406</v>
      </c>
      <c r="P175" s="13">
        <v>94.022567749023438</v>
      </c>
      <c r="Q175" s="13">
        <v>1.7974786758422852</v>
      </c>
      <c r="R175" s="25"/>
      <c r="S175" s="25"/>
    </row>
    <row r="176" spans="1:19" x14ac:dyDescent="0.35">
      <c r="A176" s="26">
        <v>41122</v>
      </c>
      <c r="B176" s="24"/>
      <c r="C176" s="24"/>
      <c r="D176" s="24"/>
      <c r="E176" s="13">
        <v>143126304</v>
      </c>
      <c r="F176" s="13">
        <v>13810816</v>
      </c>
      <c r="G176" s="13">
        <v>136309984</v>
      </c>
      <c r="H176" s="13">
        <v>133386064</v>
      </c>
      <c r="I176" s="13">
        <v>2923919.75</v>
      </c>
      <c r="J176" s="13">
        <v>2249601.75</v>
      </c>
      <c r="K176" s="13">
        <v>5443406.5</v>
      </c>
      <c r="L176" s="13">
        <v>2619973</v>
      </c>
      <c r="M176" s="13">
        <v>7778953.5</v>
      </c>
      <c r="N176" s="13">
        <v>3411889.5</v>
      </c>
      <c r="O176" s="13">
        <v>95.237548828125</v>
      </c>
      <c r="P176" s="13">
        <v>93.194656372070313</v>
      </c>
      <c r="Q176" s="13">
        <v>2.0428948402404785</v>
      </c>
      <c r="R176" s="25"/>
      <c r="S176" s="25"/>
    </row>
    <row r="177" spans="1:19" x14ac:dyDescent="0.35">
      <c r="A177" s="26">
        <v>41153</v>
      </c>
      <c r="B177" s="24"/>
      <c r="C177" s="24"/>
      <c r="D177" s="24"/>
      <c r="E177" s="13">
        <v>142558480</v>
      </c>
      <c r="F177" s="13">
        <v>12962058.5</v>
      </c>
      <c r="G177" s="13">
        <v>137001984</v>
      </c>
      <c r="H177" s="13">
        <v>134364608</v>
      </c>
      <c r="I177" s="13">
        <v>2637380</v>
      </c>
      <c r="J177" s="13">
        <v>1890931.625</v>
      </c>
      <c r="K177" s="13">
        <v>4550018</v>
      </c>
      <c r="L177" s="13">
        <v>2575652.25</v>
      </c>
      <c r="M177" s="13">
        <v>7145486</v>
      </c>
      <c r="N177" s="13">
        <v>3240920.25</v>
      </c>
      <c r="O177" s="13">
        <v>96.102302551269531</v>
      </c>
      <c r="P177" s="13">
        <v>94.252273559570313</v>
      </c>
      <c r="Q177" s="13">
        <v>1.8500337600708008</v>
      </c>
      <c r="R177" s="25"/>
      <c r="S177" s="25"/>
    </row>
    <row r="178" spans="1:19" x14ac:dyDescent="0.35">
      <c r="A178" s="26">
        <v>41183</v>
      </c>
      <c r="B178" s="24"/>
      <c r="C178" s="24"/>
      <c r="D178" s="24"/>
      <c r="E178" s="13">
        <v>143333328</v>
      </c>
      <c r="F178" s="13">
        <v>11871985.625</v>
      </c>
      <c r="G178" s="13">
        <v>138507040</v>
      </c>
      <c r="H178" s="13">
        <v>136047472</v>
      </c>
      <c r="I178" s="13">
        <v>2459563</v>
      </c>
      <c r="J178" s="13">
        <v>1808091.875</v>
      </c>
      <c r="K178" s="13">
        <v>3620674.25</v>
      </c>
      <c r="L178" s="13">
        <v>2070892.625</v>
      </c>
      <c r="M178" s="13">
        <v>7097439.5</v>
      </c>
      <c r="N178" s="13">
        <v>2703653.5</v>
      </c>
      <c r="O178" s="13">
        <v>96.632820129394531</v>
      </c>
      <c r="P178" s="13">
        <v>94.916847229003906</v>
      </c>
      <c r="Q178" s="13">
        <v>1.7159742116928101</v>
      </c>
      <c r="R178" s="25"/>
      <c r="S178" s="25"/>
    </row>
    <row r="179" spans="1:19" x14ac:dyDescent="0.35">
      <c r="A179" s="26">
        <v>41214</v>
      </c>
      <c r="B179" s="24"/>
      <c r="C179" s="24"/>
      <c r="D179" s="24"/>
      <c r="E179" s="13">
        <v>144038608</v>
      </c>
      <c r="F179" s="13">
        <v>11860720.875</v>
      </c>
      <c r="G179" s="13">
        <v>138382464</v>
      </c>
      <c r="H179" s="13">
        <v>136172432</v>
      </c>
      <c r="I179" s="13">
        <v>2210028.75</v>
      </c>
      <c r="J179" s="13">
        <v>1857967.375</v>
      </c>
      <c r="K179" s="13">
        <v>4114728</v>
      </c>
      <c r="L179" s="13">
        <v>1971740.375</v>
      </c>
      <c r="M179" s="13">
        <v>6953792.5</v>
      </c>
      <c r="N179" s="13">
        <v>2935188</v>
      </c>
      <c r="O179" s="13">
        <v>96.073173522949219</v>
      </c>
      <c r="P179" s="13">
        <v>94.538841247558594</v>
      </c>
      <c r="Q179" s="13">
        <v>1.5343308448791504</v>
      </c>
      <c r="R179" s="25"/>
      <c r="S179" s="25"/>
    </row>
    <row r="180" spans="1:19" x14ac:dyDescent="0.35">
      <c r="A180" s="26">
        <v>41244</v>
      </c>
      <c r="B180" s="24"/>
      <c r="C180" s="24"/>
      <c r="D180" s="24"/>
      <c r="E180" s="13">
        <v>143549184</v>
      </c>
      <c r="F180" s="13">
        <v>11818183.5</v>
      </c>
      <c r="G180" s="13">
        <v>138136096</v>
      </c>
      <c r="H180" s="13">
        <v>135853104</v>
      </c>
      <c r="I180" s="13">
        <v>2282984</v>
      </c>
      <c r="J180" s="13">
        <v>2203292</v>
      </c>
      <c r="K180" s="13">
        <v>3686437.75</v>
      </c>
      <c r="L180" s="13">
        <v>1722376.25</v>
      </c>
      <c r="M180" s="13">
        <v>7211538</v>
      </c>
      <c r="N180" s="13">
        <v>2884269.25</v>
      </c>
      <c r="O180" s="13">
        <v>96.229103088378906</v>
      </c>
      <c r="P180" s="13">
        <v>94.638717651367188</v>
      </c>
      <c r="Q180" s="13">
        <v>1.5903844833374023</v>
      </c>
      <c r="R180" s="25"/>
      <c r="S180" s="25"/>
    </row>
    <row r="181" spans="1:19" x14ac:dyDescent="0.35">
      <c r="A181" s="26">
        <v>41275</v>
      </c>
      <c r="B181" s="24"/>
      <c r="C181" s="24"/>
      <c r="D181" s="24"/>
      <c r="E181" s="13">
        <v>143059776</v>
      </c>
      <c r="F181" s="13">
        <v>11876847.5</v>
      </c>
      <c r="G181" s="13">
        <v>136788016</v>
      </c>
      <c r="H181" s="13">
        <v>134660304</v>
      </c>
      <c r="I181" s="13">
        <v>2127715</v>
      </c>
      <c r="J181" s="13">
        <v>2805177.5</v>
      </c>
      <c r="K181" s="13">
        <v>4111958.75</v>
      </c>
      <c r="L181" s="13">
        <v>1713575.25</v>
      </c>
      <c r="M181" s="13">
        <v>7664843</v>
      </c>
      <c r="N181" s="13">
        <v>2498429.25</v>
      </c>
      <c r="O181" s="13">
        <v>95.615989685058594</v>
      </c>
      <c r="P181" s="13">
        <v>94.128700256347656</v>
      </c>
      <c r="Q181" s="13">
        <v>1.4872908592224121</v>
      </c>
      <c r="R181" s="25"/>
      <c r="S181" s="25"/>
    </row>
    <row r="182" spans="1:19" x14ac:dyDescent="0.35">
      <c r="A182" s="26">
        <v>41306</v>
      </c>
      <c r="B182" s="24"/>
      <c r="C182" s="24"/>
      <c r="D182" s="24"/>
      <c r="E182" s="13">
        <v>141613776</v>
      </c>
      <c r="F182" s="13">
        <v>13124252.25</v>
      </c>
      <c r="G182" s="13">
        <v>136309152</v>
      </c>
      <c r="H182" s="13">
        <v>133684304</v>
      </c>
      <c r="I182" s="13">
        <v>2624846.75</v>
      </c>
      <c r="J182" s="13">
        <v>1901855.625</v>
      </c>
      <c r="K182" s="13">
        <v>4073427.5</v>
      </c>
      <c r="L182" s="13">
        <v>2408220.5</v>
      </c>
      <c r="M182" s="13">
        <v>7655831</v>
      </c>
      <c r="N182" s="13">
        <v>3060200.75</v>
      </c>
      <c r="O182" s="13">
        <v>96.254158020019531</v>
      </c>
      <c r="P182" s="13">
        <v>94.400634765625</v>
      </c>
      <c r="Q182" s="13">
        <v>1.8535250425338745</v>
      </c>
      <c r="R182" s="25"/>
      <c r="S182" s="25"/>
    </row>
    <row r="183" spans="1:19" x14ac:dyDescent="0.35">
      <c r="A183" s="26">
        <v>41334</v>
      </c>
      <c r="B183" s="24"/>
      <c r="C183" s="24"/>
      <c r="D183" s="24"/>
      <c r="E183" s="13">
        <v>142227808</v>
      </c>
      <c r="F183" s="13">
        <v>12949205.25</v>
      </c>
      <c r="G183" s="13">
        <v>137315728</v>
      </c>
      <c r="H183" s="13">
        <v>134698912</v>
      </c>
      <c r="I183" s="13">
        <v>2616818.25</v>
      </c>
      <c r="J183" s="13">
        <v>1769449.875</v>
      </c>
      <c r="K183" s="13">
        <v>3558760</v>
      </c>
      <c r="L183" s="13">
        <v>2158766.75</v>
      </c>
      <c r="M183" s="13">
        <v>7498499</v>
      </c>
      <c r="N183" s="13">
        <v>3291939.5</v>
      </c>
      <c r="O183" s="13">
        <v>96.54632568359375</v>
      </c>
      <c r="P183" s="13">
        <v>94.706451416015625</v>
      </c>
      <c r="Q183" s="13">
        <v>1.8398780822753906</v>
      </c>
      <c r="R183" s="25"/>
      <c r="S183" s="25"/>
    </row>
    <row r="184" spans="1:19" x14ac:dyDescent="0.35">
      <c r="A184" s="26">
        <v>41365</v>
      </c>
      <c r="B184" s="24"/>
      <c r="C184" s="24"/>
      <c r="D184" s="24"/>
      <c r="E184" s="13">
        <v>142697600</v>
      </c>
      <c r="F184" s="13">
        <v>12048533.75</v>
      </c>
      <c r="G184" s="13">
        <v>138016688</v>
      </c>
      <c r="H184" s="13">
        <v>135891664</v>
      </c>
      <c r="I184" s="13">
        <v>2125026</v>
      </c>
      <c r="J184" s="13">
        <v>1538466</v>
      </c>
      <c r="K184" s="13">
        <v>3701972.25</v>
      </c>
      <c r="L184" s="13">
        <v>2320046.25</v>
      </c>
      <c r="M184" s="13">
        <v>7128266.5</v>
      </c>
      <c r="N184" s="13">
        <v>2600221</v>
      </c>
      <c r="O184" s="13">
        <v>96.719696044921875</v>
      </c>
      <c r="P184" s="13">
        <v>95.230514526367188</v>
      </c>
      <c r="Q184" s="13">
        <v>1.4891812801361084</v>
      </c>
      <c r="R184" s="25"/>
      <c r="S184" s="25"/>
    </row>
    <row r="185" spans="1:19" x14ac:dyDescent="0.35">
      <c r="A185" s="26">
        <v>41395</v>
      </c>
      <c r="B185" s="24"/>
      <c r="C185" s="24"/>
      <c r="D185" s="24"/>
      <c r="E185" s="13">
        <v>143724432</v>
      </c>
      <c r="F185" s="13">
        <v>11429733.25</v>
      </c>
      <c r="G185" s="13">
        <v>138543904</v>
      </c>
      <c r="H185" s="13">
        <v>136028992</v>
      </c>
      <c r="I185" s="13">
        <v>2514908.75</v>
      </c>
      <c r="J185" s="13">
        <v>1803899.125</v>
      </c>
      <c r="K185" s="13">
        <v>4001174.5</v>
      </c>
      <c r="L185" s="13">
        <v>2266146.5</v>
      </c>
      <c r="M185" s="13">
        <v>6806285</v>
      </c>
      <c r="N185" s="13">
        <v>2357301.75</v>
      </c>
      <c r="O185" s="13">
        <v>96.395515441894531</v>
      </c>
      <c r="P185" s="13">
        <v>94.645698547363281</v>
      </c>
      <c r="Q185" s="13">
        <v>1.7498129606246948</v>
      </c>
      <c r="R185" s="25"/>
      <c r="S185" s="25"/>
    </row>
    <row r="186" spans="1:19" x14ac:dyDescent="0.35">
      <c r="A186" s="26">
        <v>41426</v>
      </c>
      <c r="B186" s="24"/>
      <c r="C186" s="24"/>
      <c r="D186" s="24"/>
      <c r="E186" s="13">
        <v>144431760</v>
      </c>
      <c r="F186" s="13">
        <v>11777321</v>
      </c>
      <c r="G186" s="13">
        <v>138510352</v>
      </c>
      <c r="H186" s="13">
        <v>135743536</v>
      </c>
      <c r="I186" s="13">
        <v>2766825.75</v>
      </c>
      <c r="J186" s="13">
        <v>2290382</v>
      </c>
      <c r="K186" s="13">
        <v>4269037</v>
      </c>
      <c r="L186" s="13">
        <v>2305224.75</v>
      </c>
      <c r="M186" s="13">
        <v>6996995</v>
      </c>
      <c r="N186" s="13">
        <v>2475101.25</v>
      </c>
      <c r="O186" s="13">
        <v>95.900199890136719</v>
      </c>
      <c r="P186" s="13">
        <v>93.984550476074219</v>
      </c>
      <c r="Q186" s="13">
        <v>1.9156630039215088</v>
      </c>
      <c r="R186" s="25"/>
      <c r="S186" s="25"/>
    </row>
    <row r="187" spans="1:19" x14ac:dyDescent="0.35">
      <c r="A187" s="26">
        <v>41456</v>
      </c>
      <c r="B187" s="24"/>
      <c r="C187" s="24"/>
      <c r="D187" s="24"/>
      <c r="E187" s="13">
        <v>144841296</v>
      </c>
      <c r="F187" s="13">
        <v>12166124.5</v>
      </c>
      <c r="G187" s="13">
        <v>139171744</v>
      </c>
      <c r="H187" s="13">
        <v>136586576</v>
      </c>
      <c r="I187" s="13">
        <v>2585165.25</v>
      </c>
      <c r="J187" s="13">
        <v>2192348.25</v>
      </c>
      <c r="K187" s="13">
        <v>4083962.5</v>
      </c>
      <c r="L187" s="13">
        <v>2206874.25</v>
      </c>
      <c r="M187" s="13">
        <v>6896382</v>
      </c>
      <c r="N187" s="13">
        <v>3062868.25</v>
      </c>
      <c r="O187" s="13">
        <v>96.085678100585938</v>
      </c>
      <c r="P187" s="13">
        <v>94.300849914550781</v>
      </c>
      <c r="Q187" s="13">
        <v>1.7848260402679443</v>
      </c>
      <c r="R187" s="25"/>
      <c r="S187" s="25"/>
    </row>
    <row r="188" spans="1:19" x14ac:dyDescent="0.35">
      <c r="A188" s="26">
        <v>41487</v>
      </c>
      <c r="B188" s="24"/>
      <c r="C188" s="24"/>
      <c r="D188" s="24"/>
      <c r="E188" s="13">
        <v>145112528</v>
      </c>
      <c r="F188" s="13">
        <v>11974406.75</v>
      </c>
      <c r="G188" s="13">
        <v>138361856</v>
      </c>
      <c r="H188" s="13">
        <v>135472976</v>
      </c>
      <c r="I188" s="13">
        <v>2888894.25</v>
      </c>
      <c r="J188" s="13">
        <v>2093551.625</v>
      </c>
      <c r="K188" s="13">
        <v>5349916.5</v>
      </c>
      <c r="L188" s="13">
        <v>2435365.25</v>
      </c>
      <c r="M188" s="13">
        <v>6676410</v>
      </c>
      <c r="N188" s="13">
        <v>2862631.5</v>
      </c>
      <c r="O188" s="13">
        <v>95.347976684570313</v>
      </c>
      <c r="P188" s="13">
        <v>93.357185363769531</v>
      </c>
      <c r="Q188" s="13">
        <v>1.9907958507537842</v>
      </c>
      <c r="R188" s="25"/>
      <c r="S188" s="25"/>
    </row>
    <row r="189" spans="1:19" x14ac:dyDescent="0.35">
      <c r="A189" s="26">
        <v>41518</v>
      </c>
      <c r="B189" s="24"/>
      <c r="C189" s="24"/>
      <c r="D189" s="24"/>
      <c r="E189" s="13">
        <v>144509248</v>
      </c>
      <c r="F189" s="13">
        <v>11735989.75</v>
      </c>
      <c r="G189" s="13">
        <v>138381648</v>
      </c>
      <c r="H189" s="13">
        <v>135700464</v>
      </c>
      <c r="I189" s="13">
        <v>2681189.25</v>
      </c>
      <c r="J189" s="13">
        <v>1820162.625</v>
      </c>
      <c r="K189" s="13">
        <v>4882390</v>
      </c>
      <c r="L189" s="13">
        <v>2396549.5</v>
      </c>
      <c r="M189" s="13">
        <v>6730922.5</v>
      </c>
      <c r="N189" s="13">
        <v>2608517.75</v>
      </c>
      <c r="O189" s="13">
        <v>95.759719848632813</v>
      </c>
      <c r="P189" s="13">
        <v>93.904342651367188</v>
      </c>
      <c r="Q189" s="13">
        <v>1.8553755283355713</v>
      </c>
      <c r="R189" s="25"/>
      <c r="S189" s="25"/>
    </row>
    <row r="190" spans="1:19" x14ac:dyDescent="0.35">
      <c r="A190" s="26">
        <v>41548</v>
      </c>
      <c r="B190" s="24"/>
      <c r="C190" s="24"/>
      <c r="D190" s="24"/>
      <c r="E190" s="13">
        <v>144650992</v>
      </c>
      <c r="F190" s="13">
        <v>10720761.125</v>
      </c>
      <c r="G190" s="13">
        <v>138653536</v>
      </c>
      <c r="H190" s="13">
        <v>135961088</v>
      </c>
      <c r="I190" s="13">
        <v>2692447</v>
      </c>
      <c r="J190" s="13">
        <v>2128161.75</v>
      </c>
      <c r="K190" s="13">
        <v>4173722.25</v>
      </c>
      <c r="L190" s="13">
        <v>1851988.125</v>
      </c>
      <c r="M190" s="13">
        <v>6244866.5</v>
      </c>
      <c r="N190" s="13">
        <v>2623906.5</v>
      </c>
      <c r="O190" s="13">
        <v>95.853843688964844</v>
      </c>
      <c r="P190" s="13">
        <v>93.992500305175781</v>
      </c>
      <c r="Q190" s="13">
        <v>1.8613401651382446</v>
      </c>
      <c r="R190" s="25"/>
      <c r="S190" s="25"/>
    </row>
    <row r="191" spans="1:19" x14ac:dyDescent="0.35">
      <c r="A191" s="26">
        <v>41579</v>
      </c>
      <c r="B191" s="24"/>
      <c r="C191" s="24"/>
      <c r="D191" s="24"/>
      <c r="E191" s="13">
        <v>144144304</v>
      </c>
      <c r="F191" s="13">
        <v>10762594.625</v>
      </c>
      <c r="G191" s="13">
        <v>139537120</v>
      </c>
      <c r="H191" s="13">
        <v>137163520</v>
      </c>
      <c r="I191" s="13">
        <v>2373587.75</v>
      </c>
      <c r="J191" s="13">
        <v>1570768.375</v>
      </c>
      <c r="K191" s="13">
        <v>3665799</v>
      </c>
      <c r="L191" s="13">
        <v>2004021.375</v>
      </c>
      <c r="M191" s="13">
        <v>6222080</v>
      </c>
      <c r="N191" s="13">
        <v>2536493.25</v>
      </c>
      <c r="O191" s="13">
        <v>96.80377197265625</v>
      </c>
      <c r="P191" s="13">
        <v>95.157089233398438</v>
      </c>
      <c r="Q191" s="13">
        <v>1.646674633026123</v>
      </c>
      <c r="R191" s="25"/>
      <c r="S191" s="25"/>
    </row>
    <row r="192" spans="1:19" x14ac:dyDescent="0.35">
      <c r="A192" s="26">
        <v>41609</v>
      </c>
      <c r="B192" s="24"/>
      <c r="C192" s="24"/>
      <c r="D192" s="24"/>
      <c r="E192" s="13">
        <v>144774960</v>
      </c>
      <c r="F192" s="13">
        <v>10457183.625</v>
      </c>
      <c r="G192" s="13">
        <v>139432704</v>
      </c>
      <c r="H192" s="13">
        <v>137449680</v>
      </c>
      <c r="I192" s="13">
        <v>1983015.875</v>
      </c>
      <c r="J192" s="13">
        <v>1624481.875</v>
      </c>
      <c r="K192" s="13">
        <v>3840283.75</v>
      </c>
      <c r="L192" s="13">
        <v>1764736.875</v>
      </c>
      <c r="M192" s="13">
        <v>6162087.5</v>
      </c>
      <c r="N192" s="13">
        <v>2530359.25</v>
      </c>
      <c r="O192" s="13">
        <v>96.309959411621094</v>
      </c>
      <c r="P192" s="13">
        <v>94.940231323242188</v>
      </c>
      <c r="Q192" s="13">
        <v>1.3697229623794556</v>
      </c>
      <c r="R192" s="25"/>
      <c r="S192" s="25"/>
    </row>
    <row r="193" spans="1:19" x14ac:dyDescent="0.35">
      <c r="A193" s="26">
        <v>41640</v>
      </c>
      <c r="B193" s="24"/>
      <c r="C193" s="24"/>
      <c r="D193" s="24"/>
      <c r="E193" s="13">
        <v>144423408</v>
      </c>
      <c r="F193" s="13">
        <v>10222342.375</v>
      </c>
      <c r="G193" s="13">
        <v>137945024</v>
      </c>
      <c r="H193" s="13">
        <v>135004608</v>
      </c>
      <c r="I193" s="13">
        <v>2940405.25</v>
      </c>
      <c r="J193" s="13">
        <v>2716126.5</v>
      </c>
      <c r="K193" s="13">
        <v>4672048.5</v>
      </c>
      <c r="L193" s="13">
        <v>1879560.375</v>
      </c>
      <c r="M193" s="13">
        <v>5800162</v>
      </c>
      <c r="N193" s="13">
        <v>2542620</v>
      </c>
      <c r="O193" s="13">
        <v>95.514312744140625</v>
      </c>
      <c r="P193" s="13">
        <v>93.478340148925781</v>
      </c>
      <c r="Q193" s="13">
        <v>2.0359616279602051</v>
      </c>
      <c r="R193" s="25"/>
      <c r="S193" s="25"/>
    </row>
    <row r="194" spans="1:19" x14ac:dyDescent="0.35">
      <c r="A194" s="26">
        <v>41671</v>
      </c>
      <c r="B194" s="24"/>
      <c r="C194" s="24"/>
      <c r="D194" s="24"/>
      <c r="E194" s="13">
        <v>143526000</v>
      </c>
      <c r="F194" s="13">
        <v>11016412.25</v>
      </c>
      <c r="G194" s="13">
        <v>138621744</v>
      </c>
      <c r="H194" s="13">
        <v>136215312</v>
      </c>
      <c r="I194" s="13">
        <v>2406430.5</v>
      </c>
      <c r="J194" s="13">
        <v>1837425.5</v>
      </c>
      <c r="K194" s="13">
        <v>3758313.5</v>
      </c>
      <c r="L194" s="13">
        <v>2151642.75</v>
      </c>
      <c r="M194" s="13">
        <v>6566658</v>
      </c>
      <c r="N194" s="13">
        <v>2298111.5</v>
      </c>
      <c r="O194" s="13">
        <v>96.583015441894531</v>
      </c>
      <c r="P194" s="13">
        <v>94.906364440917969</v>
      </c>
      <c r="Q194" s="13">
        <v>1.6766512393951416</v>
      </c>
      <c r="R194" s="25"/>
      <c r="S194" s="25"/>
    </row>
    <row r="195" spans="1:19" x14ac:dyDescent="0.35">
      <c r="A195" s="26">
        <v>41699</v>
      </c>
      <c r="B195" s="24"/>
      <c r="C195" s="24"/>
      <c r="D195" s="24"/>
      <c r="E195" s="13">
        <v>144133600</v>
      </c>
      <c r="F195" s="13">
        <v>11264521.75</v>
      </c>
      <c r="G195" s="13">
        <v>139209248</v>
      </c>
      <c r="H195" s="13">
        <v>137005680</v>
      </c>
      <c r="I195" s="13">
        <v>2203558.25</v>
      </c>
      <c r="J195" s="13">
        <v>1585639.125</v>
      </c>
      <c r="K195" s="13">
        <v>3948120.5</v>
      </c>
      <c r="L195" s="13">
        <v>2314554.75</v>
      </c>
      <c r="M195" s="13">
        <v>6458791</v>
      </c>
      <c r="N195" s="13">
        <v>2491176</v>
      </c>
      <c r="O195" s="13">
        <v>96.583480834960938</v>
      </c>
      <c r="P195" s="13">
        <v>95.054641723632813</v>
      </c>
      <c r="Q195" s="13">
        <v>1.5288304090499878</v>
      </c>
      <c r="R195" s="25"/>
      <c r="S195" s="25"/>
    </row>
    <row r="196" spans="1:19" x14ac:dyDescent="0.35">
      <c r="A196" s="26">
        <v>41730</v>
      </c>
      <c r="B196" s="24"/>
      <c r="C196" s="24"/>
      <c r="D196" s="24"/>
      <c r="E196" s="13">
        <v>145090464</v>
      </c>
      <c r="F196" s="13">
        <v>10701525</v>
      </c>
      <c r="G196" s="13">
        <v>140229648</v>
      </c>
      <c r="H196" s="13">
        <v>137968320</v>
      </c>
      <c r="I196" s="13">
        <v>2261318.5</v>
      </c>
      <c r="J196" s="13">
        <v>1421754.75</v>
      </c>
      <c r="K196" s="13">
        <v>3675339.25</v>
      </c>
      <c r="L196" s="13">
        <v>2413086.5</v>
      </c>
      <c r="M196" s="13">
        <v>5691220</v>
      </c>
      <c r="N196" s="13">
        <v>2597218.5</v>
      </c>
      <c r="O196" s="13">
        <v>96.649803161621094</v>
      </c>
      <c r="P196" s="13">
        <v>95.091239929199219</v>
      </c>
      <c r="Q196" s="13">
        <v>1.5585576295852661</v>
      </c>
      <c r="R196" s="25"/>
      <c r="S196" s="25"/>
    </row>
    <row r="197" spans="1:19" x14ac:dyDescent="0.35">
      <c r="A197" s="26">
        <v>41760</v>
      </c>
      <c r="B197" s="24"/>
      <c r="C197" s="24"/>
      <c r="D197" s="24"/>
      <c r="E197" s="13">
        <v>145766576</v>
      </c>
      <c r="F197" s="13">
        <v>9156208.375</v>
      </c>
      <c r="G197" s="13">
        <v>140560880</v>
      </c>
      <c r="H197" s="13">
        <v>138139280</v>
      </c>
      <c r="I197" s="13">
        <v>2421603.75</v>
      </c>
      <c r="J197" s="13">
        <v>1901431</v>
      </c>
      <c r="K197" s="13">
        <v>4269706</v>
      </c>
      <c r="L197" s="13">
        <v>2020539.375</v>
      </c>
      <c r="M197" s="13">
        <v>4978665</v>
      </c>
      <c r="N197" s="13">
        <v>2157004</v>
      </c>
      <c r="O197" s="13">
        <v>96.428741455078125</v>
      </c>
      <c r="P197" s="13">
        <v>94.7674560546875</v>
      </c>
      <c r="Q197" s="13">
        <v>1.6612887382507324</v>
      </c>
      <c r="R197" s="25"/>
      <c r="S197" s="25"/>
    </row>
    <row r="198" spans="1:19" x14ac:dyDescent="0.35">
      <c r="A198" s="26">
        <v>41791</v>
      </c>
      <c r="B198" s="24"/>
      <c r="C198" s="24"/>
      <c r="D198" s="24"/>
      <c r="E198" s="13">
        <v>146397888</v>
      </c>
      <c r="F198" s="13">
        <v>9816792.5</v>
      </c>
      <c r="G198" s="13">
        <v>140781888</v>
      </c>
      <c r="H198" s="13">
        <v>137864000</v>
      </c>
      <c r="I198" s="13">
        <v>2917892</v>
      </c>
      <c r="J198" s="13">
        <v>2031245.5</v>
      </c>
      <c r="K198" s="13">
        <v>4268480</v>
      </c>
      <c r="L198" s="13">
        <v>2162313.5</v>
      </c>
      <c r="M198" s="13">
        <v>5173650</v>
      </c>
      <c r="N198" s="13">
        <v>2480829</v>
      </c>
      <c r="O198" s="13">
        <v>96.16387939453125</v>
      </c>
      <c r="P198" s="13">
        <v>94.170761108398438</v>
      </c>
      <c r="Q198" s="13">
        <v>1.9931243658065796</v>
      </c>
      <c r="R198" s="25"/>
      <c r="S198" s="25"/>
    </row>
    <row r="199" spans="1:19" x14ac:dyDescent="0.35">
      <c r="A199" s="26">
        <v>41821</v>
      </c>
      <c r="B199" s="24"/>
      <c r="C199" s="24"/>
      <c r="D199" s="24"/>
      <c r="E199" s="13">
        <v>147103792</v>
      </c>
      <c r="F199" s="13">
        <v>10250026.5</v>
      </c>
      <c r="G199" s="13">
        <v>141392320</v>
      </c>
      <c r="H199" s="13">
        <v>138604800</v>
      </c>
      <c r="I199" s="13">
        <v>2787520</v>
      </c>
      <c r="J199" s="13">
        <v>2174012.5</v>
      </c>
      <c r="K199" s="13">
        <v>4282411</v>
      </c>
      <c r="L199" s="13">
        <v>2036762</v>
      </c>
      <c r="M199" s="13">
        <v>5606901</v>
      </c>
      <c r="N199" s="13">
        <v>2606363.5</v>
      </c>
      <c r="O199" s="13">
        <v>96.117385864257813</v>
      </c>
      <c r="P199" s="13">
        <v>94.222450256347656</v>
      </c>
      <c r="Q199" s="13">
        <v>1.8949341773986816</v>
      </c>
      <c r="R199" s="25"/>
      <c r="S199" s="25"/>
    </row>
    <row r="200" spans="1:19" x14ac:dyDescent="0.35">
      <c r="A200" s="26">
        <v>41852</v>
      </c>
      <c r="B200" s="24"/>
      <c r="C200" s="24"/>
      <c r="D200" s="24"/>
      <c r="E200" s="13">
        <v>147265200</v>
      </c>
      <c r="F200" s="13">
        <v>10398128.5</v>
      </c>
      <c r="G200" s="13">
        <v>140255264</v>
      </c>
      <c r="H200" s="13">
        <v>137254464</v>
      </c>
      <c r="I200" s="13">
        <v>3000792</v>
      </c>
      <c r="J200" s="13">
        <v>2176385</v>
      </c>
      <c r="K200" s="13">
        <v>5122607.5</v>
      </c>
      <c r="L200" s="13">
        <v>2503343.5</v>
      </c>
      <c r="M200" s="13">
        <v>5227164.5</v>
      </c>
      <c r="N200" s="13">
        <v>2667620.5</v>
      </c>
      <c r="O200" s="13">
        <v>95.239921569824219</v>
      </c>
      <c r="P200" s="13">
        <v>93.202239990234375</v>
      </c>
      <c r="Q200" s="13">
        <v>2.0376789569854736</v>
      </c>
      <c r="R200" s="25"/>
      <c r="S200" s="25"/>
    </row>
    <row r="201" spans="1:19" x14ac:dyDescent="0.35">
      <c r="A201" s="26">
        <v>41883</v>
      </c>
      <c r="B201" s="24"/>
      <c r="C201" s="24"/>
      <c r="D201" s="24"/>
      <c r="E201" s="13">
        <v>146646912</v>
      </c>
      <c r="F201" s="13">
        <v>9980341.75</v>
      </c>
      <c r="G201" s="13">
        <v>140600176</v>
      </c>
      <c r="H201" s="13">
        <v>137536080</v>
      </c>
      <c r="I201" s="13">
        <v>3064099</v>
      </c>
      <c r="J201" s="13">
        <v>1620398.375</v>
      </c>
      <c r="K201" s="13">
        <v>5226356</v>
      </c>
      <c r="L201" s="13">
        <v>2361986.75</v>
      </c>
      <c r="M201" s="13">
        <v>5265489</v>
      </c>
      <c r="N201" s="13">
        <v>2352866</v>
      </c>
      <c r="O201" s="13">
        <v>95.876670837402344</v>
      </c>
      <c r="P201" s="13">
        <v>93.7872314453125</v>
      </c>
      <c r="Q201" s="13">
        <v>2.089439868927002</v>
      </c>
      <c r="R201" s="25"/>
      <c r="S201" s="25"/>
    </row>
    <row r="202" spans="1:19" x14ac:dyDescent="0.35">
      <c r="A202" s="26">
        <v>41913</v>
      </c>
      <c r="B202" s="24"/>
      <c r="C202" s="24"/>
      <c r="D202" s="24"/>
      <c r="E202" s="13">
        <v>146941216</v>
      </c>
      <c r="F202" s="13">
        <v>9244236</v>
      </c>
      <c r="G202" s="13">
        <v>141630384</v>
      </c>
      <c r="H202" s="13">
        <v>138697120</v>
      </c>
      <c r="I202" s="13">
        <v>2933277.25</v>
      </c>
      <c r="J202" s="13">
        <v>1665359.125</v>
      </c>
      <c r="K202" s="13">
        <v>4196453.5</v>
      </c>
      <c r="L202" s="13">
        <v>2242291.25</v>
      </c>
      <c r="M202" s="13">
        <v>4764959.5</v>
      </c>
      <c r="N202" s="13">
        <v>2236985.25</v>
      </c>
      <c r="O202" s="13">
        <v>96.3857421875</v>
      </c>
      <c r="P202" s="13">
        <v>94.3895263671875</v>
      </c>
      <c r="Q202" s="13">
        <v>1.9962249994277954</v>
      </c>
      <c r="R202" s="25"/>
      <c r="S202" s="25"/>
    </row>
    <row r="203" spans="1:19" x14ac:dyDescent="0.35">
      <c r="A203" s="26">
        <v>41944</v>
      </c>
      <c r="B203" s="24"/>
      <c r="C203" s="24"/>
      <c r="D203" s="24"/>
      <c r="E203" s="13">
        <v>147936080</v>
      </c>
      <c r="F203" s="13">
        <v>8998151.75</v>
      </c>
      <c r="G203" s="13">
        <v>142540064</v>
      </c>
      <c r="H203" s="13">
        <v>139946608</v>
      </c>
      <c r="I203" s="13">
        <v>2593464</v>
      </c>
      <c r="J203" s="13">
        <v>1852579.5</v>
      </c>
      <c r="K203" s="13">
        <v>4131722</v>
      </c>
      <c r="L203" s="13">
        <v>1910691.25</v>
      </c>
      <c r="M203" s="13">
        <v>4799667.5</v>
      </c>
      <c r="N203" s="13">
        <v>2287793</v>
      </c>
      <c r="O203" s="13">
        <v>96.352470397949219</v>
      </c>
      <c r="P203" s="13">
        <v>94.599372863769531</v>
      </c>
      <c r="Q203" s="13">
        <v>1.7530976533889771</v>
      </c>
      <c r="R203" s="25"/>
      <c r="S203" s="25"/>
    </row>
    <row r="204" spans="1:19" x14ac:dyDescent="0.35">
      <c r="A204" s="26">
        <v>41974</v>
      </c>
      <c r="B204" s="24"/>
      <c r="C204" s="24"/>
      <c r="D204" s="24"/>
      <c r="E204" s="13">
        <v>147666368</v>
      </c>
      <c r="F204" s="13">
        <v>8956575.125</v>
      </c>
      <c r="G204" s="13">
        <v>141970336</v>
      </c>
      <c r="H204" s="13">
        <v>139696048</v>
      </c>
      <c r="I204" s="13">
        <v>2274282</v>
      </c>
      <c r="J204" s="13">
        <v>1770576.375</v>
      </c>
      <c r="K204" s="13">
        <v>4494769.5</v>
      </c>
      <c r="L204" s="13">
        <v>1803591.125</v>
      </c>
      <c r="M204" s="13">
        <v>4701517.5</v>
      </c>
      <c r="N204" s="13">
        <v>2451466.5</v>
      </c>
      <c r="O204" s="13">
        <v>96.142631530761719</v>
      </c>
      <c r="P204" s="13">
        <v>94.60247802734375</v>
      </c>
      <c r="Q204" s="13">
        <v>1.5401489734649658</v>
      </c>
      <c r="R204" s="25"/>
      <c r="S204" s="25"/>
    </row>
    <row r="205" spans="1:19" x14ac:dyDescent="0.35">
      <c r="A205" s="26">
        <v>42005</v>
      </c>
      <c r="B205" s="24"/>
      <c r="C205" s="24"/>
      <c r="D205" s="24"/>
      <c r="E205" s="13">
        <v>147189888</v>
      </c>
      <c r="F205" s="13">
        <v>8436605.125</v>
      </c>
      <c r="G205" s="13">
        <v>140943776</v>
      </c>
      <c r="H205" s="13">
        <v>138255792</v>
      </c>
      <c r="I205" s="13">
        <v>2687977.5</v>
      </c>
      <c r="J205" s="13">
        <v>2399676.5</v>
      </c>
      <c r="K205" s="13">
        <v>4863849</v>
      </c>
      <c r="L205" s="13">
        <v>1544777.625</v>
      </c>
      <c r="M205" s="13">
        <v>4746474</v>
      </c>
      <c r="N205" s="13">
        <v>2145353.5</v>
      </c>
      <c r="O205" s="13">
        <v>95.756423950195313</v>
      </c>
      <c r="P205" s="13">
        <v>93.930221557617188</v>
      </c>
      <c r="Q205" s="13">
        <v>1.8261971473693848</v>
      </c>
      <c r="R205" s="25"/>
      <c r="S205" s="25"/>
    </row>
    <row r="206" spans="1:19" x14ac:dyDescent="0.35">
      <c r="A206" s="26">
        <v>42036</v>
      </c>
      <c r="B206" s="24"/>
      <c r="C206" s="24"/>
      <c r="D206" s="24"/>
      <c r="E206" s="13">
        <v>146551872</v>
      </c>
      <c r="F206" s="13">
        <v>9782031.5</v>
      </c>
      <c r="G206" s="13">
        <v>141045888</v>
      </c>
      <c r="H206" s="13">
        <v>138525008</v>
      </c>
      <c r="I206" s="13">
        <v>2520872.5</v>
      </c>
      <c r="J206" s="13">
        <v>1729897.5</v>
      </c>
      <c r="K206" s="13">
        <v>4395589</v>
      </c>
      <c r="L206" s="13">
        <v>2007325.25</v>
      </c>
      <c r="M206" s="13">
        <v>5258594.5</v>
      </c>
      <c r="N206" s="13">
        <v>2516111.75</v>
      </c>
      <c r="O206" s="13">
        <v>96.24298095703125</v>
      </c>
      <c r="P206" s="13">
        <v>94.522850036621094</v>
      </c>
      <c r="Q206" s="13">
        <v>1.7201230525970459</v>
      </c>
      <c r="R206" s="25"/>
      <c r="S206" s="25"/>
    </row>
    <row r="207" spans="1:19" x14ac:dyDescent="0.35">
      <c r="A207" s="26">
        <v>42064</v>
      </c>
      <c r="B207" s="24"/>
      <c r="C207" s="24"/>
      <c r="D207" s="24"/>
      <c r="E207" s="13">
        <v>147118096</v>
      </c>
      <c r="F207" s="13">
        <v>9180554.25</v>
      </c>
      <c r="G207" s="13">
        <v>142150592</v>
      </c>
      <c r="H207" s="13">
        <v>139251792</v>
      </c>
      <c r="I207" s="13">
        <v>2898811.5</v>
      </c>
      <c r="J207" s="13">
        <v>1669003.125</v>
      </c>
      <c r="K207" s="13">
        <v>4401863.5</v>
      </c>
      <c r="L207" s="13">
        <v>1823430</v>
      </c>
      <c r="M207" s="13">
        <v>4891067</v>
      </c>
      <c r="N207" s="13">
        <v>2466057.25</v>
      </c>
      <c r="O207" s="13">
        <v>96.623458862304688</v>
      </c>
      <c r="P207" s="13">
        <v>94.653068542480469</v>
      </c>
      <c r="Q207" s="13">
        <v>1.9703975915908813</v>
      </c>
      <c r="R207" s="25"/>
      <c r="S207" s="25"/>
    </row>
    <row r="208" spans="1:19" x14ac:dyDescent="0.35">
      <c r="A208" s="26">
        <v>42095</v>
      </c>
      <c r="B208" s="24"/>
      <c r="C208" s="24"/>
      <c r="D208" s="24"/>
      <c r="E208" s="13">
        <v>147635440</v>
      </c>
      <c r="F208" s="13">
        <v>9034203.5</v>
      </c>
      <c r="G208" s="13">
        <v>142204672</v>
      </c>
      <c r="H208" s="13">
        <v>139287968</v>
      </c>
      <c r="I208" s="13">
        <v>2916706.75</v>
      </c>
      <c r="J208" s="13">
        <v>1667709.5</v>
      </c>
      <c r="K208" s="13">
        <v>4505581</v>
      </c>
      <c r="L208" s="13">
        <v>2454902.5</v>
      </c>
      <c r="M208" s="13">
        <v>4228870</v>
      </c>
      <c r="N208" s="13">
        <v>2350431</v>
      </c>
      <c r="O208" s="13">
        <v>96.321502685546875</v>
      </c>
      <c r="P208" s="13">
        <v>94.34588623046875</v>
      </c>
      <c r="Q208" s="13">
        <v>1.9756141901016235</v>
      </c>
      <c r="R208" s="25"/>
      <c r="S208" s="25"/>
    </row>
    <row r="209" spans="1:19" x14ac:dyDescent="0.35">
      <c r="A209" s="26">
        <v>42125</v>
      </c>
      <c r="B209" s="24"/>
      <c r="C209" s="24"/>
      <c r="D209" s="24"/>
      <c r="E209" s="13">
        <v>148587424</v>
      </c>
      <c r="F209" s="13">
        <v>8086941</v>
      </c>
      <c r="G209" s="13">
        <v>143837696</v>
      </c>
      <c r="H209" s="13">
        <v>141165760</v>
      </c>
      <c r="I209" s="13">
        <v>2671944.25</v>
      </c>
      <c r="J209" s="13">
        <v>1664116.5</v>
      </c>
      <c r="K209" s="13">
        <v>4548839.5</v>
      </c>
      <c r="L209" s="13">
        <v>1813993.125</v>
      </c>
      <c r="M209" s="13">
        <v>4411012</v>
      </c>
      <c r="N209" s="13">
        <v>1861935.875</v>
      </c>
      <c r="O209" s="13">
        <v>96.803413391113281</v>
      </c>
      <c r="P209" s="13">
        <v>95.00518798828125</v>
      </c>
      <c r="Q209" s="13">
        <v>1.7982304096221924</v>
      </c>
      <c r="R209" s="25"/>
      <c r="S209" s="25"/>
    </row>
    <row r="210" spans="1:19" x14ac:dyDescent="0.35">
      <c r="A210" s="26">
        <v>42156</v>
      </c>
      <c r="B210" s="24"/>
      <c r="C210" s="24"/>
      <c r="D210" s="24"/>
      <c r="E210" s="13">
        <v>149348912</v>
      </c>
      <c r="F210" s="13">
        <v>8717330.25</v>
      </c>
      <c r="G210" s="13">
        <v>143039008</v>
      </c>
      <c r="H210" s="13">
        <v>141146192</v>
      </c>
      <c r="I210" s="13">
        <v>1892814.25</v>
      </c>
      <c r="J210" s="13">
        <v>1911963.875</v>
      </c>
      <c r="K210" s="13">
        <v>5388708.5</v>
      </c>
      <c r="L210" s="13">
        <v>2070577.75</v>
      </c>
      <c r="M210" s="13">
        <v>4377341</v>
      </c>
      <c r="N210" s="13">
        <v>2269411.5</v>
      </c>
      <c r="O210" s="13">
        <v>95.775054931640625</v>
      </c>
      <c r="P210" s="13">
        <v>94.507682800292969</v>
      </c>
      <c r="Q210" s="13">
        <v>1.2673773765563965</v>
      </c>
      <c r="R210" s="25"/>
      <c r="S210" s="25"/>
    </row>
    <row r="211" spans="1:19" x14ac:dyDescent="0.35">
      <c r="A211" s="26">
        <v>42186</v>
      </c>
      <c r="B211" s="24"/>
      <c r="C211" s="24"/>
      <c r="D211" s="24"/>
      <c r="E211" s="13">
        <v>149645456</v>
      </c>
      <c r="F211" s="13">
        <v>8723607.875</v>
      </c>
      <c r="G211" s="13">
        <v>143347456</v>
      </c>
      <c r="H211" s="13">
        <v>140243136</v>
      </c>
      <c r="I211" s="13">
        <v>3104324.5</v>
      </c>
      <c r="J211" s="13">
        <v>2071593.875</v>
      </c>
      <c r="K211" s="13">
        <v>5079951</v>
      </c>
      <c r="L211" s="13">
        <v>1999759.375</v>
      </c>
      <c r="M211" s="13">
        <v>4346479</v>
      </c>
      <c r="N211" s="13">
        <v>2377369.5</v>
      </c>
      <c r="O211" s="13">
        <v>95.791389465332031</v>
      </c>
      <c r="P211" s="13">
        <v>93.716934204101563</v>
      </c>
      <c r="Q211" s="13">
        <v>2.0744528770446777</v>
      </c>
      <c r="R211" s="25"/>
      <c r="S211" s="25"/>
    </row>
    <row r="212" spans="1:19" x14ac:dyDescent="0.35">
      <c r="A212" s="26">
        <v>42217</v>
      </c>
      <c r="B212" s="24"/>
      <c r="C212" s="24"/>
      <c r="D212" s="24"/>
      <c r="E212" s="13">
        <v>149722240</v>
      </c>
      <c r="F212" s="13">
        <v>8953118.75</v>
      </c>
      <c r="G212" s="13">
        <v>142672512</v>
      </c>
      <c r="H212" s="13">
        <v>139846112</v>
      </c>
      <c r="I212" s="13">
        <v>2826398.5</v>
      </c>
      <c r="J212" s="13">
        <v>1699795.375</v>
      </c>
      <c r="K212" s="13">
        <v>5646622</v>
      </c>
      <c r="L212" s="13">
        <v>2175878.25</v>
      </c>
      <c r="M212" s="13">
        <v>4434295.5</v>
      </c>
      <c r="N212" s="13">
        <v>2342945</v>
      </c>
      <c r="O212" s="13">
        <v>95.291465759277344</v>
      </c>
      <c r="P212" s="13">
        <v>93.403701782226563</v>
      </c>
      <c r="Q212" s="13">
        <v>1.8877613544464111</v>
      </c>
      <c r="R212" s="25"/>
      <c r="S212" s="25"/>
    </row>
    <row r="213" spans="1:19" x14ac:dyDescent="0.35">
      <c r="A213" s="26">
        <v>42248</v>
      </c>
      <c r="B213" s="24"/>
      <c r="C213" s="24"/>
      <c r="D213" s="24"/>
      <c r="E213" s="13">
        <v>149227696</v>
      </c>
      <c r="F213" s="13">
        <v>8131674.25</v>
      </c>
      <c r="G213" s="13">
        <v>142682560</v>
      </c>
      <c r="H213" s="13">
        <v>139504432</v>
      </c>
      <c r="I213" s="13">
        <v>3178118</v>
      </c>
      <c r="J213" s="13">
        <v>1776771.125</v>
      </c>
      <c r="K213" s="13">
        <v>5431632.5</v>
      </c>
      <c r="L213" s="13">
        <v>2204628.5</v>
      </c>
      <c r="M213" s="13">
        <v>3880777</v>
      </c>
      <c r="N213" s="13">
        <v>2046268.75</v>
      </c>
      <c r="O213" s="13">
        <v>95.613990783691406</v>
      </c>
      <c r="P213" s="13">
        <v>93.484275817871094</v>
      </c>
      <c r="Q213" s="13">
        <v>2.1297106742858887</v>
      </c>
      <c r="R213" s="25"/>
      <c r="S213" s="25"/>
    </row>
    <row r="214" spans="1:19" x14ac:dyDescent="0.35">
      <c r="A214" s="26">
        <v>42278</v>
      </c>
      <c r="B214" s="24"/>
      <c r="C214" s="24"/>
      <c r="D214" s="24"/>
      <c r="E214" s="13">
        <v>148979776</v>
      </c>
      <c r="F214" s="13">
        <v>7763476.875</v>
      </c>
      <c r="G214" s="13">
        <v>143714944</v>
      </c>
      <c r="H214" s="13">
        <v>140531024</v>
      </c>
      <c r="I214" s="13">
        <v>3183911.75</v>
      </c>
      <c r="J214" s="13">
        <v>1589415.75</v>
      </c>
      <c r="K214" s="13">
        <v>4533453.5</v>
      </c>
      <c r="L214" s="13">
        <v>1872525.375</v>
      </c>
      <c r="M214" s="13">
        <v>4046847.75</v>
      </c>
      <c r="N214" s="13">
        <v>1844103.75</v>
      </c>
      <c r="O214" s="13">
        <v>96.466079711914063</v>
      </c>
      <c r="P214" s="13">
        <v>94.328926086425781</v>
      </c>
      <c r="Q214" s="13">
        <v>2.137143611907959</v>
      </c>
      <c r="R214" s="25"/>
      <c r="S214" s="25"/>
    </row>
    <row r="215" spans="1:19" x14ac:dyDescent="0.35">
      <c r="A215" s="26">
        <v>42309</v>
      </c>
      <c r="B215" s="24"/>
      <c r="C215" s="24"/>
      <c r="D215" s="24"/>
      <c r="E215" s="13">
        <v>149716176</v>
      </c>
      <c r="F215" s="13">
        <v>7685998.25</v>
      </c>
      <c r="G215" s="13">
        <v>144579680</v>
      </c>
      <c r="H215" s="13">
        <v>141937344</v>
      </c>
      <c r="I215" s="13">
        <v>2642345.25</v>
      </c>
      <c r="J215" s="13">
        <v>1609237.125</v>
      </c>
      <c r="K215" s="13">
        <v>4449241.5</v>
      </c>
      <c r="L215" s="13">
        <v>1704398.5</v>
      </c>
      <c r="M215" s="13">
        <v>4144707.25</v>
      </c>
      <c r="N215" s="13">
        <v>1836892.5</v>
      </c>
      <c r="O215" s="13">
        <v>96.569175720214844</v>
      </c>
      <c r="P215" s="13">
        <v>94.804283142089844</v>
      </c>
      <c r="Q215" s="13">
        <v>1.7649029493331909</v>
      </c>
      <c r="R215" s="25"/>
      <c r="S215" s="25"/>
    </row>
    <row r="216" spans="1:19" x14ac:dyDescent="0.35">
      <c r="A216" s="26">
        <v>42339</v>
      </c>
      <c r="B216" s="24"/>
      <c r="C216" s="24"/>
      <c r="D216" s="24"/>
      <c r="E216" s="13">
        <v>149766480</v>
      </c>
      <c r="F216" s="13">
        <v>7561915.75</v>
      </c>
      <c r="G216" s="13">
        <v>144391184</v>
      </c>
      <c r="H216" s="13">
        <v>141879008</v>
      </c>
      <c r="I216" s="13">
        <v>2512167.75</v>
      </c>
      <c r="J216" s="13">
        <v>1917865.25</v>
      </c>
      <c r="K216" s="13">
        <v>4345015</v>
      </c>
      <c r="L216" s="13">
        <v>1727920.875</v>
      </c>
      <c r="M216" s="13">
        <v>3960747.25</v>
      </c>
      <c r="N216" s="13">
        <v>1873247.625</v>
      </c>
      <c r="O216" s="13">
        <v>96.410881042480469</v>
      </c>
      <c r="P216" s="13">
        <v>94.733489990234375</v>
      </c>
      <c r="Q216" s="13">
        <v>1.6773898601531982</v>
      </c>
      <c r="R216" s="25"/>
      <c r="S216" s="25"/>
    </row>
    <row r="217" spans="1:19" x14ac:dyDescent="0.35">
      <c r="A217" s="26">
        <v>42370</v>
      </c>
      <c r="B217" s="24"/>
      <c r="C217" s="24"/>
      <c r="D217" s="24"/>
      <c r="E217" s="13">
        <v>149702784</v>
      </c>
      <c r="F217" s="13">
        <v>7730218.125</v>
      </c>
      <c r="G217" s="13">
        <v>143331776</v>
      </c>
      <c r="H217" s="13">
        <v>140735728</v>
      </c>
      <c r="I217" s="13">
        <v>2596044.25</v>
      </c>
      <c r="J217" s="13">
        <v>2207239.25</v>
      </c>
      <c r="K217" s="13">
        <v>5150420</v>
      </c>
      <c r="L217" s="13">
        <v>1598760.25</v>
      </c>
      <c r="M217" s="13">
        <v>4110901.75</v>
      </c>
      <c r="N217" s="13">
        <v>2020556.125</v>
      </c>
      <c r="O217" s="13">
        <v>95.744232177734375</v>
      </c>
      <c r="P217" s="13">
        <v>94.010093688964844</v>
      </c>
      <c r="Q217" s="13">
        <v>1.7341322898864746</v>
      </c>
      <c r="R217" s="25"/>
      <c r="S217" s="25"/>
    </row>
    <row r="218" spans="1:19" x14ac:dyDescent="0.35">
      <c r="A218" s="26">
        <v>42401</v>
      </c>
      <c r="B218" s="24"/>
      <c r="C218" s="24"/>
      <c r="D218" s="24"/>
      <c r="E218" s="13">
        <v>149037392</v>
      </c>
      <c r="F218" s="13">
        <v>8419643.875</v>
      </c>
      <c r="G218" s="13">
        <v>144440208</v>
      </c>
      <c r="H218" s="13">
        <v>141763904</v>
      </c>
      <c r="I218" s="13">
        <v>2676311.5</v>
      </c>
      <c r="J218" s="13">
        <v>1496758.25</v>
      </c>
      <c r="K218" s="13">
        <v>4120236.25</v>
      </c>
      <c r="L218" s="13">
        <v>1581854.375</v>
      </c>
      <c r="M218" s="13">
        <v>4708022.5</v>
      </c>
      <c r="N218" s="13">
        <v>2129767</v>
      </c>
      <c r="O218" s="13">
        <v>96.915412902832031</v>
      </c>
      <c r="P218" s="13">
        <v>95.11968994140625</v>
      </c>
      <c r="Q218" s="13">
        <v>1.7957315444946289</v>
      </c>
      <c r="R218" s="25"/>
      <c r="S218" s="25"/>
    </row>
    <row r="219" spans="1:19" x14ac:dyDescent="0.35">
      <c r="A219" s="26">
        <v>42430</v>
      </c>
      <c r="B219" s="24"/>
      <c r="C219" s="24"/>
      <c r="D219" s="24"/>
      <c r="E219" s="13">
        <v>150060480</v>
      </c>
      <c r="F219" s="13">
        <v>8224123.375</v>
      </c>
      <c r="G219" s="13">
        <v>144515952</v>
      </c>
      <c r="H219" s="13">
        <v>141743968</v>
      </c>
      <c r="I219" s="13">
        <v>2771977.75</v>
      </c>
      <c r="J219" s="13">
        <v>1883696.75</v>
      </c>
      <c r="K219" s="13">
        <v>4156846</v>
      </c>
      <c r="L219" s="13">
        <v>1970706.5</v>
      </c>
      <c r="M219" s="13">
        <v>4521769</v>
      </c>
      <c r="N219" s="13">
        <v>1731647.875</v>
      </c>
      <c r="O219" s="13">
        <v>96.305137634277344</v>
      </c>
      <c r="P219" s="13">
        <v>94.457893371582031</v>
      </c>
      <c r="Q219" s="13">
        <v>1.8472403287887573</v>
      </c>
      <c r="R219" s="25"/>
      <c r="S219" s="25"/>
    </row>
    <row r="220" spans="1:19" x14ac:dyDescent="0.35">
      <c r="A220" s="26">
        <v>42461</v>
      </c>
      <c r="B220" s="24"/>
      <c r="C220" s="24"/>
      <c r="D220" s="24"/>
      <c r="E220" s="13">
        <v>150737760</v>
      </c>
      <c r="F220" s="13">
        <v>8351922.25</v>
      </c>
      <c r="G220" s="13">
        <v>145565488</v>
      </c>
      <c r="H220" s="13">
        <v>143059360</v>
      </c>
      <c r="I220" s="13">
        <v>2506125.25</v>
      </c>
      <c r="J220" s="13">
        <v>1612576.875</v>
      </c>
      <c r="K220" s="13">
        <v>4419571</v>
      </c>
      <c r="L220" s="13">
        <v>2117932</v>
      </c>
      <c r="M220" s="13">
        <v>4060004.75</v>
      </c>
      <c r="N220" s="13">
        <v>2173985.5</v>
      </c>
      <c r="O220" s="13">
        <v>96.568695068359375</v>
      </c>
      <c r="P220" s="13">
        <v>94.906120300292969</v>
      </c>
      <c r="Q220" s="13">
        <v>1.662572979927063</v>
      </c>
      <c r="R220" s="25"/>
      <c r="S220" s="25"/>
    </row>
    <row r="221" spans="1:19" x14ac:dyDescent="0.35">
      <c r="A221" s="26">
        <v>42491</v>
      </c>
      <c r="B221" s="24"/>
      <c r="C221" s="24"/>
      <c r="D221" s="24"/>
      <c r="E221" s="13">
        <v>151074992</v>
      </c>
      <c r="F221" s="13">
        <v>7520179.375</v>
      </c>
      <c r="G221" s="13">
        <v>146058624</v>
      </c>
      <c r="H221" s="13">
        <v>143664432</v>
      </c>
      <c r="I221" s="13">
        <v>2394196</v>
      </c>
      <c r="J221" s="13">
        <v>1582815.75</v>
      </c>
      <c r="K221" s="13">
        <v>4316277</v>
      </c>
      <c r="L221" s="13">
        <v>1850844.75</v>
      </c>
      <c r="M221" s="13">
        <v>3723767.5</v>
      </c>
      <c r="N221" s="13">
        <v>1945567.125</v>
      </c>
      <c r="O221" s="13">
        <v>96.679550170898438</v>
      </c>
      <c r="P221" s="13">
        <v>95.094779968261719</v>
      </c>
      <c r="Q221" s="13">
        <v>1.5847731828689575</v>
      </c>
      <c r="R221" s="25"/>
      <c r="S221" s="25"/>
    </row>
    <row r="222" spans="1:19" x14ac:dyDescent="0.35">
      <c r="A222" s="26">
        <v>42522</v>
      </c>
      <c r="B222" s="24"/>
      <c r="C222" s="24"/>
      <c r="D222" s="24"/>
      <c r="E222" s="13">
        <v>151593520</v>
      </c>
      <c r="F222" s="13">
        <v>7183929.25</v>
      </c>
      <c r="G222" s="13">
        <v>145313952</v>
      </c>
      <c r="H222" s="13">
        <v>142040112</v>
      </c>
      <c r="I222" s="13">
        <v>3273840.75</v>
      </c>
      <c r="J222" s="13">
        <v>2255667</v>
      </c>
      <c r="K222" s="13">
        <v>4929318</v>
      </c>
      <c r="L222" s="13">
        <v>1873156.875</v>
      </c>
      <c r="M222" s="13">
        <v>3530530.75</v>
      </c>
      <c r="N222" s="13">
        <v>1780241.625</v>
      </c>
      <c r="O222" s="13">
        <v>95.857627868652344</v>
      </c>
      <c r="P222" s="13">
        <v>93.698013305664063</v>
      </c>
      <c r="Q222" s="13">
        <v>2.1596179008483887</v>
      </c>
      <c r="R222" s="25"/>
      <c r="S222" s="25"/>
    </row>
    <row r="223" spans="1:19" x14ac:dyDescent="0.35">
      <c r="A223" s="26">
        <v>42552</v>
      </c>
      <c r="B223" s="24"/>
      <c r="C223" s="24"/>
      <c r="D223" s="24"/>
      <c r="E223" s="13">
        <v>151990304</v>
      </c>
      <c r="F223" s="13">
        <v>8161820.75</v>
      </c>
      <c r="G223" s="13">
        <v>146476256</v>
      </c>
      <c r="H223" s="13">
        <v>143692544</v>
      </c>
      <c r="I223" s="13">
        <v>2783714.75</v>
      </c>
      <c r="J223" s="13">
        <v>1842116.625</v>
      </c>
      <c r="K223" s="13">
        <v>4727455</v>
      </c>
      <c r="L223" s="13">
        <v>1788756.375</v>
      </c>
      <c r="M223" s="13">
        <v>4303190</v>
      </c>
      <c r="N223" s="13">
        <v>2069874.375</v>
      </c>
      <c r="O223" s="13">
        <v>96.372108459472656</v>
      </c>
      <c r="P223" s="13">
        <v>94.540596008300781</v>
      </c>
      <c r="Q223" s="13">
        <v>1.8315081596374512</v>
      </c>
      <c r="R223" s="25"/>
      <c r="S223" s="25"/>
    </row>
    <row r="224" spans="1:19" x14ac:dyDescent="0.35">
      <c r="A224" s="26">
        <v>42583</v>
      </c>
      <c r="B224" s="24"/>
      <c r="C224" s="24"/>
      <c r="D224" s="24"/>
      <c r="E224" s="13">
        <v>152437136</v>
      </c>
      <c r="F224" s="13">
        <v>8533077.125</v>
      </c>
      <c r="G224" s="13">
        <v>145960848</v>
      </c>
      <c r="H224" s="13">
        <v>143265920</v>
      </c>
      <c r="I224" s="13">
        <v>2694915.5</v>
      </c>
      <c r="J224" s="13">
        <v>1742778.625</v>
      </c>
      <c r="K224" s="13">
        <v>5276311</v>
      </c>
      <c r="L224" s="13">
        <v>2078630.875</v>
      </c>
      <c r="M224" s="13">
        <v>4338876</v>
      </c>
      <c r="N224" s="13">
        <v>2115570.25</v>
      </c>
      <c r="O224" s="13">
        <v>95.751502990722656</v>
      </c>
      <c r="P224" s="13">
        <v>93.983604431152344</v>
      </c>
      <c r="Q224" s="13">
        <v>1.7678865194320679</v>
      </c>
      <c r="R224" s="25"/>
      <c r="S224" s="25"/>
    </row>
    <row r="225" spans="1:19" x14ac:dyDescent="0.35">
      <c r="A225" s="26">
        <v>42614</v>
      </c>
      <c r="B225" s="24"/>
      <c r="C225" s="24"/>
      <c r="D225" s="24"/>
      <c r="E225" s="13">
        <v>151803728</v>
      </c>
      <c r="F225" s="13">
        <v>8275709.875</v>
      </c>
      <c r="G225" s="13">
        <v>145083712</v>
      </c>
      <c r="H225" s="13">
        <v>141565872</v>
      </c>
      <c r="I225" s="13">
        <v>3517849</v>
      </c>
      <c r="J225" s="13">
        <v>1742287.875</v>
      </c>
      <c r="K225" s="13">
        <v>5975535.5</v>
      </c>
      <c r="L225" s="13">
        <v>2638183.25</v>
      </c>
      <c r="M225" s="13">
        <v>3907157</v>
      </c>
      <c r="N225" s="13">
        <v>1730369.625</v>
      </c>
      <c r="O225" s="13">
        <v>95.573219299316406</v>
      </c>
      <c r="P225" s="13">
        <v>93.255859375</v>
      </c>
      <c r="Q225" s="13">
        <v>2.3173666000366211</v>
      </c>
      <c r="R225" s="25"/>
      <c r="S225" s="25"/>
    </row>
    <row r="226" spans="1:19" x14ac:dyDescent="0.35">
      <c r="A226" s="26">
        <v>42644</v>
      </c>
      <c r="B226" s="24"/>
      <c r="C226" s="24"/>
      <c r="D226" s="24"/>
      <c r="E226" s="13">
        <v>151977376</v>
      </c>
      <c r="F226" s="13">
        <v>7979388.75</v>
      </c>
      <c r="G226" s="13">
        <v>146535936</v>
      </c>
      <c r="H226" s="13">
        <v>143727360</v>
      </c>
      <c r="I226" s="13">
        <v>2808562.5</v>
      </c>
      <c r="J226" s="13">
        <v>1458167.125</v>
      </c>
      <c r="K226" s="13">
        <v>4077571</v>
      </c>
      <c r="L226" s="13">
        <v>2067941.5</v>
      </c>
      <c r="M226" s="13">
        <v>4001501</v>
      </c>
      <c r="N226" s="13">
        <v>1909946.25</v>
      </c>
      <c r="O226" s="13">
        <v>96.419570922851563</v>
      </c>
      <c r="P226" s="13">
        <v>94.571548461914063</v>
      </c>
      <c r="Q226" s="13">
        <v>1.8480135202407837</v>
      </c>
      <c r="R226" s="25"/>
      <c r="S226" s="25"/>
    </row>
    <row r="227" spans="1:19" x14ac:dyDescent="0.35">
      <c r="A227" s="26">
        <v>42675</v>
      </c>
      <c r="B227" s="24"/>
      <c r="C227" s="24"/>
      <c r="D227" s="24"/>
      <c r="E227" s="13">
        <v>152335104</v>
      </c>
      <c r="F227" s="13">
        <v>7684320.375</v>
      </c>
      <c r="G227" s="13">
        <v>146481904</v>
      </c>
      <c r="H227" s="13">
        <v>143932688</v>
      </c>
      <c r="I227" s="13">
        <v>2549214.75</v>
      </c>
      <c r="J227" s="13">
        <v>1653569.75</v>
      </c>
      <c r="K227" s="13">
        <v>4443952</v>
      </c>
      <c r="L227" s="13">
        <v>1866777</v>
      </c>
      <c r="M227" s="13">
        <v>3752475.75</v>
      </c>
      <c r="N227" s="13">
        <v>2065067.625</v>
      </c>
      <c r="O227" s="13">
        <v>96.157684326171875</v>
      </c>
      <c r="P227" s="13">
        <v>94.4842529296875</v>
      </c>
      <c r="Q227" s="13">
        <v>1.6734256744384766</v>
      </c>
      <c r="R227" s="25"/>
      <c r="S227" s="25"/>
    </row>
    <row r="228" spans="1:19" x14ac:dyDescent="0.35">
      <c r="A228" s="26">
        <v>42705</v>
      </c>
      <c r="B228" s="24"/>
      <c r="C228" s="24"/>
      <c r="D228" s="24"/>
      <c r="E228" s="13">
        <v>152385200</v>
      </c>
      <c r="F228" s="13">
        <v>6997500.125</v>
      </c>
      <c r="G228" s="13">
        <v>146666608</v>
      </c>
      <c r="H228" s="13">
        <v>144003936</v>
      </c>
      <c r="I228" s="13">
        <v>2662679.25</v>
      </c>
      <c r="J228" s="13">
        <v>1706629</v>
      </c>
      <c r="K228" s="13">
        <v>4737369</v>
      </c>
      <c r="L228" s="13">
        <v>1405582.5</v>
      </c>
      <c r="M228" s="13">
        <v>3668736</v>
      </c>
      <c r="N228" s="13">
        <v>1923181.625</v>
      </c>
      <c r="O228" s="13">
        <v>96.247276306152344</v>
      </c>
      <c r="P228" s="13">
        <v>94.499946594238281</v>
      </c>
      <c r="Q228" s="13">
        <v>1.7473345994949341</v>
      </c>
      <c r="R228" s="25"/>
      <c r="S228" s="25"/>
    </row>
    <row r="229" spans="1:19" x14ac:dyDescent="0.35">
      <c r="A229" s="26">
        <v>42736</v>
      </c>
      <c r="B229" s="24"/>
      <c r="C229" s="24"/>
      <c r="D229" s="24"/>
      <c r="E229" s="13">
        <v>151797936</v>
      </c>
      <c r="F229" s="13">
        <v>7252937.25</v>
      </c>
      <c r="G229" s="13">
        <v>144743664</v>
      </c>
      <c r="H229" s="13">
        <v>142177888</v>
      </c>
      <c r="I229" s="13">
        <v>2565769</v>
      </c>
      <c r="J229" s="13">
        <v>2247993.75</v>
      </c>
      <c r="K229" s="13">
        <v>5051401</v>
      </c>
      <c r="L229" s="13">
        <v>1731237.25</v>
      </c>
      <c r="M229" s="13">
        <v>4063129.5</v>
      </c>
      <c r="N229" s="13">
        <v>1458570.5</v>
      </c>
      <c r="O229" s="13">
        <v>95.352851867675781</v>
      </c>
      <c r="P229" s="13">
        <v>93.66259765625</v>
      </c>
      <c r="Q229" s="13">
        <v>1.6902529001235962</v>
      </c>
      <c r="R229" s="25"/>
      <c r="S229" s="25"/>
    </row>
    <row r="230" spans="1:19" x14ac:dyDescent="0.35">
      <c r="A230" s="26">
        <v>42767</v>
      </c>
      <c r="B230" s="24"/>
      <c r="C230" s="24"/>
      <c r="D230" s="24"/>
      <c r="E230" s="13">
        <v>150526832</v>
      </c>
      <c r="F230" s="13">
        <v>8108313.25</v>
      </c>
      <c r="G230" s="13">
        <v>145070464</v>
      </c>
      <c r="H230" s="13">
        <v>142287056</v>
      </c>
      <c r="I230" s="13">
        <v>2783413.5</v>
      </c>
      <c r="J230" s="13">
        <v>1939953.375</v>
      </c>
      <c r="K230" s="13">
        <v>4165737.5</v>
      </c>
      <c r="L230" s="13">
        <v>2258826.75</v>
      </c>
      <c r="M230" s="13">
        <v>4063944.25</v>
      </c>
      <c r="N230" s="13">
        <v>1785542.25</v>
      </c>
      <c r="O230" s="13">
        <v>96.375152587890625</v>
      </c>
      <c r="P230" s="13">
        <v>94.526039123535156</v>
      </c>
      <c r="Q230" s="13">
        <v>1.8491145372390747</v>
      </c>
      <c r="R230" s="25"/>
      <c r="S230" s="25"/>
    </row>
    <row r="231" spans="1:19" x14ac:dyDescent="0.35">
      <c r="A231" s="26">
        <v>42795</v>
      </c>
      <c r="B231" s="24"/>
      <c r="C231" s="24"/>
      <c r="D231" s="24"/>
      <c r="E231" s="13">
        <v>151594448</v>
      </c>
      <c r="F231" s="13">
        <v>7576607.125</v>
      </c>
      <c r="G231" s="13">
        <v>146593584</v>
      </c>
      <c r="H231" s="13">
        <v>143761408</v>
      </c>
      <c r="I231" s="13">
        <v>2832185.5</v>
      </c>
      <c r="J231" s="13">
        <v>1443412.875</v>
      </c>
      <c r="K231" s="13">
        <v>3975324.25</v>
      </c>
      <c r="L231" s="13">
        <v>1669283</v>
      </c>
      <c r="M231" s="13">
        <v>4029160.75</v>
      </c>
      <c r="N231" s="13">
        <v>1878163.375</v>
      </c>
      <c r="O231" s="13">
        <v>96.701156616210938</v>
      </c>
      <c r="P231" s="13">
        <v>94.832901000976563</v>
      </c>
      <c r="Q231" s="13">
        <v>1.8682646751403809</v>
      </c>
      <c r="R231" s="25"/>
      <c r="S231" s="25"/>
    </row>
    <row r="232" spans="1:19" x14ac:dyDescent="0.35">
      <c r="A232" s="26">
        <v>42826</v>
      </c>
      <c r="B232" s="24"/>
      <c r="C232" s="24"/>
      <c r="D232" s="24"/>
      <c r="E232" s="13">
        <v>152627840</v>
      </c>
      <c r="F232" s="13">
        <v>7495028</v>
      </c>
      <c r="G232" s="13">
        <v>147553008</v>
      </c>
      <c r="H232" s="13">
        <v>145101184</v>
      </c>
      <c r="I232" s="13">
        <v>2451823.75</v>
      </c>
      <c r="J232" s="13">
        <v>1355588.375</v>
      </c>
      <c r="K232" s="13">
        <v>4423867.5</v>
      </c>
      <c r="L232" s="13">
        <v>1974228.125</v>
      </c>
      <c r="M232" s="13">
        <v>3641693.75</v>
      </c>
      <c r="N232" s="13">
        <v>1879106.125</v>
      </c>
      <c r="O232" s="13">
        <v>96.675025939941406</v>
      </c>
      <c r="P232" s="13">
        <v>95.068618774414063</v>
      </c>
      <c r="Q232" s="13">
        <v>1.6064066886901855</v>
      </c>
      <c r="R232" s="25"/>
      <c r="S232" s="25"/>
    </row>
    <row r="233" spans="1:19" x14ac:dyDescent="0.35">
      <c r="A233" s="26">
        <v>42856</v>
      </c>
      <c r="B233" s="24"/>
      <c r="C233" s="24"/>
      <c r="D233" s="24"/>
      <c r="E233" s="13">
        <v>153262256</v>
      </c>
      <c r="F233" s="13">
        <v>6764120.125</v>
      </c>
      <c r="G233" s="13">
        <v>147947024</v>
      </c>
      <c r="H233" s="13">
        <v>145113536</v>
      </c>
      <c r="I233" s="13">
        <v>2833478.5</v>
      </c>
      <c r="J233" s="13">
        <v>1306504.875</v>
      </c>
      <c r="K233" s="13">
        <v>4600038</v>
      </c>
      <c r="L233" s="13">
        <v>1802769.875</v>
      </c>
      <c r="M233" s="13">
        <v>3477935.5</v>
      </c>
      <c r="N233" s="13">
        <v>1483414.75</v>
      </c>
      <c r="O233" s="13">
        <v>96.531936645507813</v>
      </c>
      <c r="P233" s="13">
        <v>94.683151245117188</v>
      </c>
      <c r="Q233" s="13">
        <v>1.8487777709960938</v>
      </c>
      <c r="R233" s="25"/>
      <c r="S233" s="25"/>
    </row>
    <row r="234" spans="1:19" x14ac:dyDescent="0.35">
      <c r="A234" s="26">
        <v>42887</v>
      </c>
      <c r="B234" s="24"/>
      <c r="C234" s="24"/>
      <c r="D234" s="24"/>
      <c r="E234" s="13">
        <v>153406944</v>
      </c>
      <c r="F234" s="13">
        <v>6824346.5</v>
      </c>
      <c r="G234" s="13">
        <v>147005216</v>
      </c>
      <c r="H234" s="13">
        <v>143969424</v>
      </c>
      <c r="I234" s="13">
        <v>3035786</v>
      </c>
      <c r="J234" s="13">
        <v>2024626.125</v>
      </c>
      <c r="K234" s="13">
        <v>5125547.5</v>
      </c>
      <c r="L234" s="13">
        <v>1836410.125</v>
      </c>
      <c r="M234" s="13">
        <v>3158758.25</v>
      </c>
      <c r="N234" s="13">
        <v>1829178.125</v>
      </c>
      <c r="O234" s="13">
        <v>95.82696533203125</v>
      </c>
      <c r="P234" s="13">
        <v>93.848045349121094</v>
      </c>
      <c r="Q234" s="13">
        <v>1.9789104461669922</v>
      </c>
      <c r="R234" s="25"/>
      <c r="S234" s="25"/>
    </row>
    <row r="235" spans="1:19" x14ac:dyDescent="0.35">
      <c r="A235" s="26">
        <v>42917</v>
      </c>
      <c r="B235" s="24"/>
      <c r="C235" s="24"/>
      <c r="D235" s="24"/>
      <c r="E235" s="13">
        <v>154086272</v>
      </c>
      <c r="F235" s="13">
        <v>7672052.125</v>
      </c>
      <c r="G235" s="13">
        <v>148090880</v>
      </c>
      <c r="H235" s="13">
        <v>145303600</v>
      </c>
      <c r="I235" s="13">
        <v>2787282.75</v>
      </c>
      <c r="J235" s="13">
        <v>1678259.125</v>
      </c>
      <c r="K235" s="13">
        <v>5254688</v>
      </c>
      <c r="L235" s="13">
        <v>2050673.5</v>
      </c>
      <c r="M235" s="13">
        <v>3740376.75</v>
      </c>
      <c r="N235" s="13">
        <v>1881001.875</v>
      </c>
      <c r="O235" s="13">
        <v>96.10906982421875</v>
      </c>
      <c r="P235" s="13">
        <v>94.300155639648438</v>
      </c>
      <c r="Q235" s="13">
        <v>1.8089104890823364</v>
      </c>
      <c r="R235" s="25"/>
      <c r="S235" s="25"/>
    </row>
    <row r="236" spans="1:19" x14ac:dyDescent="0.35">
      <c r="A236" s="26">
        <v>42948</v>
      </c>
      <c r="B236" s="24"/>
      <c r="C236" s="24"/>
      <c r="D236" s="24"/>
      <c r="E236" s="13">
        <v>154470352</v>
      </c>
      <c r="F236" s="13">
        <v>7837239</v>
      </c>
      <c r="G236" s="13">
        <v>147659136</v>
      </c>
      <c r="H236" s="13">
        <v>145004144</v>
      </c>
      <c r="I236" s="13">
        <v>2654995.75</v>
      </c>
      <c r="J236" s="13">
        <v>1839831.125</v>
      </c>
      <c r="K236" s="13">
        <v>5593007.5</v>
      </c>
      <c r="L236" s="13">
        <v>1951834.5</v>
      </c>
      <c r="M236" s="13">
        <v>3694846</v>
      </c>
      <c r="N236" s="13">
        <v>2190558.5</v>
      </c>
      <c r="O236" s="13">
        <v>95.590599060058594</v>
      </c>
      <c r="P236" s="13">
        <v>93.871826171875</v>
      </c>
      <c r="Q236" s="13">
        <v>1.7187737226486206</v>
      </c>
      <c r="R236" s="25"/>
      <c r="S236" s="25"/>
    </row>
    <row r="237" spans="1:19" x14ac:dyDescent="0.35">
      <c r="A237" s="26">
        <v>42979</v>
      </c>
      <c r="B237" s="24"/>
      <c r="C237" s="24"/>
      <c r="D237" s="24"/>
      <c r="E237" s="13">
        <v>153576048</v>
      </c>
      <c r="F237" s="13">
        <v>7091828.375</v>
      </c>
      <c r="G237" s="13">
        <v>147326624</v>
      </c>
      <c r="H237" s="13">
        <v>143851872</v>
      </c>
      <c r="I237" s="13">
        <v>3474742</v>
      </c>
      <c r="J237" s="13">
        <v>1697928.25</v>
      </c>
      <c r="K237" s="13">
        <v>5870527</v>
      </c>
      <c r="L237" s="13">
        <v>2348600</v>
      </c>
      <c r="M237" s="13">
        <v>3033060.25</v>
      </c>
      <c r="N237" s="13">
        <v>1710168.125</v>
      </c>
      <c r="O237" s="13">
        <v>95.930732727050781</v>
      </c>
      <c r="P237" s="13">
        <v>93.668167114257813</v>
      </c>
      <c r="Q237" s="13">
        <v>2.2625546455383301</v>
      </c>
      <c r="R237" s="25"/>
      <c r="S237" s="25"/>
    </row>
    <row r="238" spans="1:19" x14ac:dyDescent="0.35">
      <c r="A238" s="26">
        <v>43009</v>
      </c>
      <c r="B238" s="24"/>
      <c r="C238" s="24"/>
      <c r="D238" s="24"/>
      <c r="E238" s="13">
        <v>154493616</v>
      </c>
      <c r="F238" s="13">
        <v>6884811</v>
      </c>
      <c r="G238" s="13">
        <v>148372464</v>
      </c>
      <c r="H238" s="13">
        <v>145628688</v>
      </c>
      <c r="I238" s="13">
        <v>2743780.75</v>
      </c>
      <c r="J238" s="13">
        <v>1347044.875</v>
      </c>
      <c r="K238" s="13">
        <v>5139763.5</v>
      </c>
      <c r="L238" s="13">
        <v>1907713.625</v>
      </c>
      <c r="M238" s="13">
        <v>3197799.25</v>
      </c>
      <c r="N238" s="13">
        <v>1779298.125</v>
      </c>
      <c r="O238" s="13">
        <v>96.037925720214844</v>
      </c>
      <c r="P238" s="13">
        <v>94.261947631835938</v>
      </c>
      <c r="Q238" s="13">
        <v>1.7759832143783569</v>
      </c>
      <c r="R238" s="25"/>
      <c r="S238" s="25"/>
    </row>
    <row r="239" spans="1:19" x14ac:dyDescent="0.35">
      <c r="A239" s="26">
        <v>43040</v>
      </c>
      <c r="B239" s="24"/>
      <c r="C239" s="24"/>
      <c r="D239" s="24"/>
      <c r="E239" s="13">
        <v>154223040</v>
      </c>
      <c r="F239" s="13">
        <v>6481110.75</v>
      </c>
      <c r="G239" s="13">
        <v>148620352</v>
      </c>
      <c r="H239" s="13">
        <v>146027824</v>
      </c>
      <c r="I239" s="13">
        <v>2592528.5</v>
      </c>
      <c r="J239" s="13">
        <v>1474210</v>
      </c>
      <c r="K239" s="13">
        <v>4673511</v>
      </c>
      <c r="L239" s="13">
        <v>1611324.375</v>
      </c>
      <c r="M239" s="13">
        <v>3335667.5</v>
      </c>
      <c r="N239" s="13">
        <v>1534118.875</v>
      </c>
      <c r="O239" s="13">
        <v>96.367149353027344</v>
      </c>
      <c r="P239" s="13">
        <v>94.686126708984375</v>
      </c>
      <c r="Q239" s="13">
        <v>1.6810253858566284</v>
      </c>
      <c r="R239" s="25"/>
      <c r="S239" s="25"/>
    </row>
    <row r="240" spans="1:19" x14ac:dyDescent="0.35">
      <c r="A240" s="26">
        <v>43070</v>
      </c>
      <c r="B240" s="24"/>
      <c r="C240" s="24"/>
      <c r="D240" s="24"/>
      <c r="E240" s="13">
        <v>154180096</v>
      </c>
      <c r="F240" s="13">
        <v>6162010.5</v>
      </c>
      <c r="G240" s="13">
        <v>148472336</v>
      </c>
      <c r="H240" s="13">
        <v>146289520</v>
      </c>
      <c r="I240" s="13">
        <v>2182819</v>
      </c>
      <c r="J240" s="13">
        <v>1757952.625</v>
      </c>
      <c r="K240" s="13">
        <v>4539410</v>
      </c>
      <c r="L240" s="13">
        <v>1414024.875</v>
      </c>
      <c r="M240" s="13">
        <v>2989831.75</v>
      </c>
      <c r="N240" s="13">
        <v>1758153.875</v>
      </c>
      <c r="O240" s="13">
        <v>96.297988891601563</v>
      </c>
      <c r="P240" s="13">
        <v>94.882232666015625</v>
      </c>
      <c r="Q240" s="13">
        <v>1.4157593250274658</v>
      </c>
      <c r="R240" s="25"/>
      <c r="S240" s="25"/>
    </row>
    <row r="241" spans="1:19" x14ac:dyDescent="0.35">
      <c r="A241" s="26">
        <v>43101</v>
      </c>
      <c r="B241" s="24"/>
      <c r="C241" s="24"/>
      <c r="D241" s="24"/>
      <c r="E241" s="13">
        <v>153601552</v>
      </c>
      <c r="F241" s="13">
        <v>6467361.25</v>
      </c>
      <c r="G241" s="13">
        <v>147093808</v>
      </c>
      <c r="H241" s="13">
        <v>144328464</v>
      </c>
      <c r="I241" s="13">
        <v>2765338.5</v>
      </c>
      <c r="J241" s="13">
        <v>2074013.375</v>
      </c>
      <c r="K241" s="13">
        <v>5410501.5</v>
      </c>
      <c r="L241" s="13">
        <v>1463900.875</v>
      </c>
      <c r="M241" s="13">
        <v>3303756.5</v>
      </c>
      <c r="N241" s="13">
        <v>1699703.875</v>
      </c>
      <c r="O241" s="13">
        <v>95.763229370117188</v>
      </c>
      <c r="P241" s="13">
        <v>93.962890625</v>
      </c>
      <c r="Q241" s="13">
        <v>1.8003324270248413</v>
      </c>
      <c r="R241" s="25"/>
      <c r="S241" s="25"/>
    </row>
    <row r="242" spans="1:19" x14ac:dyDescent="0.35">
      <c r="A242" s="26">
        <v>43132</v>
      </c>
      <c r="B242" s="24"/>
      <c r="C242" s="22">
        <f>+(J242+K242)/E242*100</f>
        <v>3.9856793020403432</v>
      </c>
      <c r="D242" s="22"/>
      <c r="E242" s="13">
        <v>152848032</v>
      </c>
      <c r="F242" s="13">
        <v>7152713.875</v>
      </c>
      <c r="G242" s="13">
        <v>148292144</v>
      </c>
      <c r="H242" s="13">
        <v>145523904</v>
      </c>
      <c r="I242" s="13">
        <v>2768248</v>
      </c>
      <c r="J242" s="13">
        <v>1826487.875</v>
      </c>
      <c r="K242" s="13">
        <v>4265544.5</v>
      </c>
      <c r="L242" s="13">
        <v>2134362</v>
      </c>
      <c r="M242" s="13">
        <v>3487585.25</v>
      </c>
      <c r="N242" s="13">
        <v>1530766.625</v>
      </c>
      <c r="O242" s="13">
        <v>97.019332885742188</v>
      </c>
      <c r="P242" s="13">
        <v>95.208229064941406</v>
      </c>
      <c r="Q242" s="13">
        <v>1.8111113309860229</v>
      </c>
      <c r="R242" s="25"/>
      <c r="S242" s="25"/>
    </row>
    <row r="243" spans="1:19" x14ac:dyDescent="0.35">
      <c r="A243" s="26">
        <v>43160</v>
      </c>
      <c r="B243" s="24">
        <f>+SUM(C241:C243)</f>
        <v>7.7005990275881713</v>
      </c>
      <c r="C243" s="22">
        <f t="shared" ref="C242:C278" si="0">+(J243+K243)/E243*100</f>
        <v>3.7149197255478281</v>
      </c>
      <c r="D243" s="22"/>
      <c r="E243" s="13">
        <v>154403296</v>
      </c>
      <c r="F243" s="13">
        <v>7287934</v>
      </c>
      <c r="G243" s="13">
        <v>149296848</v>
      </c>
      <c r="H243" s="13">
        <v>146865760</v>
      </c>
      <c r="I243" s="13">
        <v>2431079.25</v>
      </c>
      <c r="J243" s="13">
        <v>1512249</v>
      </c>
      <c r="K243" s="13">
        <v>4223709.5</v>
      </c>
      <c r="L243" s="13">
        <v>1822739.25</v>
      </c>
      <c r="M243" s="13">
        <v>3473240.5</v>
      </c>
      <c r="N243" s="13">
        <v>1991954.25</v>
      </c>
      <c r="O243" s="13">
        <v>96.692787170410156</v>
      </c>
      <c r="P243" s="13">
        <v>95.118278503417969</v>
      </c>
      <c r="Q243" s="13">
        <v>1.5744996070861816</v>
      </c>
      <c r="R243" s="25"/>
      <c r="S243" s="25"/>
    </row>
    <row r="244" spans="1:19" x14ac:dyDescent="0.35">
      <c r="A244" s="26">
        <v>43191</v>
      </c>
      <c r="B244" s="24"/>
      <c r="C244" s="22">
        <f t="shared" si="0"/>
        <v>3.7938388881261318</v>
      </c>
      <c r="D244" s="22"/>
      <c r="E244" s="13">
        <v>154876704</v>
      </c>
      <c r="F244" s="13">
        <v>6938322.5</v>
      </c>
      <c r="G244" s="13">
        <v>149814016</v>
      </c>
      <c r="H244" s="13">
        <v>147518720</v>
      </c>
      <c r="I244" s="13">
        <v>2295294.75</v>
      </c>
      <c r="J244" s="13">
        <v>1353216.125</v>
      </c>
      <c r="K244" s="13">
        <v>4522556.5</v>
      </c>
      <c r="L244" s="13">
        <v>1923918.375</v>
      </c>
      <c r="M244" s="13">
        <v>3107148.25</v>
      </c>
      <c r="N244" s="13">
        <v>1907255.875</v>
      </c>
      <c r="O244" s="13">
        <v>96.731147766113281</v>
      </c>
      <c r="P244" s="13">
        <v>95.249137878417969</v>
      </c>
      <c r="Q244" s="13">
        <v>1.4820141792297363</v>
      </c>
      <c r="R244" s="25"/>
      <c r="S244" s="25"/>
    </row>
    <row r="245" spans="1:19" x14ac:dyDescent="0.35">
      <c r="A245" s="26">
        <v>43221</v>
      </c>
      <c r="B245" s="24"/>
      <c r="C245" s="22">
        <f t="shared" si="0"/>
        <v>3.5730615272434658</v>
      </c>
      <c r="D245" s="22"/>
      <c r="E245" s="13">
        <v>155348224</v>
      </c>
      <c r="F245" s="13">
        <v>6189233.25</v>
      </c>
      <c r="G245" s="13">
        <v>150851840</v>
      </c>
      <c r="H245" s="13">
        <v>148457600</v>
      </c>
      <c r="I245" s="13">
        <v>2394246.75</v>
      </c>
      <c r="J245" s="13">
        <v>1116579.625</v>
      </c>
      <c r="K245" s="13">
        <v>4434108</v>
      </c>
      <c r="L245" s="13">
        <v>1562072.125</v>
      </c>
      <c r="M245" s="13">
        <v>3066920.75</v>
      </c>
      <c r="N245" s="13">
        <v>1560240.375</v>
      </c>
      <c r="O245" s="13">
        <v>97.105606079101563</v>
      </c>
      <c r="P245" s="13">
        <v>95.564399719238281</v>
      </c>
      <c r="Q245" s="13">
        <v>1.541212797164917</v>
      </c>
      <c r="R245" s="25"/>
      <c r="S245" s="25"/>
    </row>
    <row r="246" spans="1:19" x14ac:dyDescent="0.35">
      <c r="A246" s="26">
        <v>43252</v>
      </c>
      <c r="B246" s="24">
        <f>+SUM(C244:C246)</f>
        <v>12.009635647080753</v>
      </c>
      <c r="C246" s="22">
        <f t="shared" si="0"/>
        <v>4.6427352317111543</v>
      </c>
      <c r="D246" s="22"/>
      <c r="E246" s="13">
        <v>156009408</v>
      </c>
      <c r="F246" s="13">
        <v>5895500.125</v>
      </c>
      <c r="G246" s="13">
        <v>149811552</v>
      </c>
      <c r="H246" s="13">
        <v>146763136</v>
      </c>
      <c r="I246" s="13">
        <v>3048416.25</v>
      </c>
      <c r="J246" s="13">
        <v>1835098.75</v>
      </c>
      <c r="K246" s="13">
        <v>5408005</v>
      </c>
      <c r="L246" s="13">
        <v>1589553.75</v>
      </c>
      <c r="M246" s="13">
        <v>2927414.5</v>
      </c>
      <c r="N246" s="13">
        <v>1378531.875</v>
      </c>
      <c r="O246" s="13">
        <v>96.027252197265625</v>
      </c>
      <c r="P246" s="13">
        <v>94.073257446289063</v>
      </c>
      <c r="Q246" s="13">
        <v>1.9539951086044312</v>
      </c>
      <c r="R246" s="25"/>
      <c r="S246" s="25"/>
    </row>
    <row r="247" spans="1:19" x14ac:dyDescent="0.35">
      <c r="A247" s="26">
        <v>43282</v>
      </c>
      <c r="B247" s="24"/>
      <c r="C247" s="22">
        <f t="shared" si="0"/>
        <v>4.3135381728030842</v>
      </c>
      <c r="D247" s="22"/>
      <c r="E247" s="13">
        <v>156464800</v>
      </c>
      <c r="F247" s="13">
        <v>6875394.75</v>
      </c>
      <c r="G247" s="13">
        <v>150488592</v>
      </c>
      <c r="H247" s="13">
        <v>147588000</v>
      </c>
      <c r="I247" s="13">
        <v>2900603.25</v>
      </c>
      <c r="J247" s="13">
        <v>1645555.875</v>
      </c>
      <c r="K247" s="13">
        <v>5103613</v>
      </c>
      <c r="L247" s="13">
        <v>1708554.625</v>
      </c>
      <c r="M247" s="13">
        <v>3426034.25</v>
      </c>
      <c r="N247" s="13">
        <v>1740805.875</v>
      </c>
      <c r="O247" s="13">
        <v>96.18048095703125</v>
      </c>
      <c r="P247" s="13">
        <v>94.326644897460938</v>
      </c>
      <c r="Q247" s="13">
        <v>1.8538376092910767</v>
      </c>
      <c r="R247" s="25"/>
      <c r="S247" s="25"/>
    </row>
    <row r="248" spans="1:19" x14ac:dyDescent="0.35">
      <c r="A248" s="26">
        <v>43313</v>
      </c>
      <c r="B248" s="24"/>
      <c r="C248" s="22">
        <f t="shared" si="0"/>
        <v>5.5109984889541552</v>
      </c>
      <c r="D248" s="22"/>
      <c r="E248" s="13">
        <v>157003840</v>
      </c>
      <c r="F248" s="13">
        <v>7017305.75</v>
      </c>
      <c r="G248" s="13">
        <v>148907952</v>
      </c>
      <c r="H248" s="13">
        <v>145616176</v>
      </c>
      <c r="I248" s="13">
        <v>3291779.5</v>
      </c>
      <c r="J248" s="13">
        <v>1920735.75</v>
      </c>
      <c r="K248" s="13">
        <v>6731743.5</v>
      </c>
      <c r="L248" s="13">
        <v>2194002.75</v>
      </c>
      <c r="M248" s="13">
        <v>2893786.5</v>
      </c>
      <c r="N248" s="13">
        <v>1929516.5</v>
      </c>
      <c r="O248" s="13">
        <v>94.843505859375</v>
      </c>
      <c r="P248" s="13">
        <v>92.74688720703125</v>
      </c>
      <c r="Q248" s="13">
        <v>2.0966236591339111</v>
      </c>
      <c r="R248" s="25"/>
      <c r="S248" s="25"/>
    </row>
    <row r="249" spans="1:19" x14ac:dyDescent="0.35">
      <c r="A249" s="26">
        <v>43344</v>
      </c>
      <c r="B249" s="24">
        <f>+SUM(C247:C249)</f>
        <v>14.198705681528461</v>
      </c>
      <c r="C249" s="22">
        <f t="shared" si="0"/>
        <v>4.3741690197712213</v>
      </c>
      <c r="D249" s="22"/>
      <c r="E249" s="13">
        <v>155539200</v>
      </c>
      <c r="F249" s="13">
        <v>6382489.75</v>
      </c>
      <c r="G249" s="13">
        <v>149661600</v>
      </c>
      <c r="H249" s="13">
        <v>147033920</v>
      </c>
      <c r="I249" s="13">
        <v>2627689.75</v>
      </c>
      <c r="J249" s="13">
        <v>1262199.5</v>
      </c>
      <c r="K249" s="13">
        <v>5541348</v>
      </c>
      <c r="L249" s="13">
        <v>1864564.25</v>
      </c>
      <c r="M249" s="13">
        <v>2823732.25</v>
      </c>
      <c r="N249" s="13">
        <v>1694193.25</v>
      </c>
      <c r="O249" s="13">
        <v>96.221145629882813</v>
      </c>
      <c r="P249" s="13">
        <v>94.531745910644531</v>
      </c>
      <c r="Q249" s="13">
        <v>1.6894067525863647</v>
      </c>
      <c r="R249" s="25"/>
      <c r="S249" s="25"/>
    </row>
    <row r="250" spans="1:19" x14ac:dyDescent="0.35">
      <c r="A250" s="26">
        <v>43374</v>
      </c>
      <c r="B250" s="24"/>
      <c r="C250" s="22">
        <f t="shared" si="0"/>
        <v>3.7720768954559496</v>
      </c>
      <c r="D250" s="22"/>
      <c r="E250" s="13">
        <v>156191232</v>
      </c>
      <c r="F250" s="13">
        <v>6189823.375</v>
      </c>
      <c r="G250" s="13">
        <v>151344896</v>
      </c>
      <c r="H250" s="13">
        <v>148810976</v>
      </c>
      <c r="I250" s="13">
        <v>2533930.75</v>
      </c>
      <c r="J250" s="13">
        <v>1329736.375</v>
      </c>
      <c r="K250" s="13">
        <v>4561917</v>
      </c>
      <c r="L250" s="13">
        <v>1782012.25</v>
      </c>
      <c r="M250" s="13">
        <v>2876948</v>
      </c>
      <c r="N250" s="13">
        <v>1530863.125</v>
      </c>
      <c r="O250" s="13">
        <v>96.897178649902344</v>
      </c>
      <c r="P250" s="13">
        <v>95.274856567382813</v>
      </c>
      <c r="Q250" s="13">
        <v>1.6223258972167969</v>
      </c>
      <c r="R250" s="25"/>
      <c r="S250" s="25"/>
    </row>
    <row r="251" spans="1:19" x14ac:dyDescent="0.35">
      <c r="A251" s="26">
        <v>43405</v>
      </c>
      <c r="B251" s="24"/>
      <c r="C251" s="22">
        <f t="shared" si="0"/>
        <v>3.8906508326912697</v>
      </c>
      <c r="D251" s="22"/>
      <c r="E251" s="13">
        <v>156952288</v>
      </c>
      <c r="F251" s="13">
        <v>6010460.5</v>
      </c>
      <c r="G251" s="13">
        <v>151588320</v>
      </c>
      <c r="H251" s="13">
        <v>149113504</v>
      </c>
      <c r="I251" s="13">
        <v>2474806</v>
      </c>
      <c r="J251" s="13">
        <v>1413443</v>
      </c>
      <c r="K251" s="13">
        <v>4693022.5</v>
      </c>
      <c r="L251" s="13">
        <v>1513014.5</v>
      </c>
      <c r="M251" s="13">
        <v>2769781.25</v>
      </c>
      <c r="N251" s="13">
        <v>1727664.75</v>
      </c>
      <c r="O251" s="13">
        <v>96.582420349121094</v>
      </c>
      <c r="P251" s="13">
        <v>95.005622863769531</v>
      </c>
      <c r="Q251" s="13">
        <v>1.5767887830734253</v>
      </c>
      <c r="R251" s="25"/>
      <c r="S251" s="25"/>
    </row>
    <row r="252" spans="1:19" x14ac:dyDescent="0.35">
      <c r="A252" s="26">
        <v>43435</v>
      </c>
      <c r="B252" s="24">
        <f>+SUM(C250:C252)</f>
        <v>11.877167348071424</v>
      </c>
      <c r="C252" s="22">
        <f t="shared" si="0"/>
        <v>4.214439619924204</v>
      </c>
      <c r="D252" s="22"/>
      <c r="E252" s="13">
        <v>157014576</v>
      </c>
      <c r="F252" s="13">
        <v>6003823.375</v>
      </c>
      <c r="G252" s="13">
        <v>151154720</v>
      </c>
      <c r="H252" s="13">
        <v>148631328</v>
      </c>
      <c r="I252" s="13">
        <v>2523391.25</v>
      </c>
      <c r="J252" s="13">
        <v>1526403.5</v>
      </c>
      <c r="K252" s="13">
        <v>5090881</v>
      </c>
      <c r="L252" s="13">
        <v>1380548.125</v>
      </c>
      <c r="M252" s="13">
        <v>3058965</v>
      </c>
      <c r="N252" s="13">
        <v>1564310.25</v>
      </c>
      <c r="O252" s="13">
        <v>96.267951965332031</v>
      </c>
      <c r="P252" s="13">
        <v>94.660850524902344</v>
      </c>
      <c r="Q252" s="13">
        <v>1.6071063280105591</v>
      </c>
      <c r="R252" s="25"/>
      <c r="S252" s="25"/>
    </row>
    <row r="253" spans="1:19" x14ac:dyDescent="0.35">
      <c r="A253" s="26">
        <v>43466</v>
      </c>
      <c r="C253" s="22">
        <f t="shared" si="0"/>
        <v>4.7366673934429047</v>
      </c>
      <c r="D253" s="22"/>
      <c r="E253" s="13">
        <v>156480992</v>
      </c>
      <c r="F253" s="13">
        <v>6050731.25</v>
      </c>
      <c r="G253" s="13">
        <v>149599664</v>
      </c>
      <c r="H253" s="13">
        <v>146705088</v>
      </c>
      <c r="I253" s="13">
        <v>2894577.5</v>
      </c>
      <c r="J253" s="13">
        <v>2089286.625</v>
      </c>
      <c r="K253" s="13">
        <v>5322697.5</v>
      </c>
      <c r="L253" s="13">
        <v>1405057.25</v>
      </c>
      <c r="M253" s="13">
        <v>3228216.5</v>
      </c>
      <c r="N253" s="13">
        <v>1417457.5</v>
      </c>
      <c r="O253" s="13">
        <v>95.602447509765625</v>
      </c>
      <c r="P253" s="13">
        <v>93.752655029296875</v>
      </c>
      <c r="Q253" s="13">
        <v>1.8497949838638306</v>
      </c>
      <c r="R253" s="25"/>
      <c r="S253" s="25"/>
    </row>
    <row r="254" spans="1:19" x14ac:dyDescent="0.35">
      <c r="A254" s="26">
        <v>43497</v>
      </c>
      <c r="B254" s="24"/>
      <c r="C254" s="22">
        <f t="shared" si="0"/>
        <v>4.0136163692163525</v>
      </c>
      <c r="D254" s="22"/>
      <c r="E254" s="13">
        <v>154964144</v>
      </c>
      <c r="F254" s="13">
        <v>7145819.25</v>
      </c>
      <c r="G254" s="13">
        <v>149628160</v>
      </c>
      <c r="H254" s="13">
        <v>146757216</v>
      </c>
      <c r="I254" s="13">
        <v>2870930.75</v>
      </c>
      <c r="J254" s="13">
        <v>1537894.25</v>
      </c>
      <c r="K254" s="13">
        <v>4681772</v>
      </c>
      <c r="L254" s="13">
        <v>1960927.125</v>
      </c>
      <c r="M254" s="13">
        <v>3234173.75</v>
      </c>
      <c r="N254" s="13">
        <v>1950718.375</v>
      </c>
      <c r="O254" s="13">
        <v>96.556632995605469</v>
      </c>
      <c r="P254" s="13">
        <v>94.7039794921875</v>
      </c>
      <c r="Q254" s="13">
        <v>1.8526419401168823</v>
      </c>
      <c r="R254" s="25"/>
      <c r="S254" s="25"/>
    </row>
    <row r="255" spans="1:19" x14ac:dyDescent="0.35">
      <c r="A255" s="26">
        <v>43525</v>
      </c>
      <c r="B255" s="24">
        <f>+SUM(C253:C255)</f>
        <v>12.303509702693685</v>
      </c>
      <c r="C255" s="22">
        <f t="shared" si="0"/>
        <v>3.5532259400344266</v>
      </c>
      <c r="D255" s="22"/>
      <c r="E255" s="13">
        <v>156167472</v>
      </c>
      <c r="F255" s="13">
        <v>6641555.375</v>
      </c>
      <c r="G255" s="13">
        <v>150993488</v>
      </c>
      <c r="H255" s="13">
        <v>148422272</v>
      </c>
      <c r="I255" s="13">
        <v>2571212.5</v>
      </c>
      <c r="J255" s="13">
        <v>1554947.875</v>
      </c>
      <c r="K255" s="13">
        <v>3994035.25</v>
      </c>
      <c r="L255" s="13">
        <v>1727338.75</v>
      </c>
      <c r="M255" s="13">
        <v>3261444.75</v>
      </c>
      <c r="N255" s="13">
        <v>1652771.875</v>
      </c>
      <c r="O255" s="13">
        <v>96.686897277832031</v>
      </c>
      <c r="P255" s="13">
        <v>95.040451049804688</v>
      </c>
      <c r="Q255" s="13">
        <v>1.646445631980896</v>
      </c>
      <c r="R255" s="25"/>
      <c r="S255" s="25"/>
    </row>
    <row r="256" spans="1:19" x14ac:dyDescent="0.35">
      <c r="A256" s="26">
        <v>43556</v>
      </c>
      <c r="B256" s="24"/>
      <c r="C256" s="22">
        <f t="shared" si="0"/>
        <v>3.6202183989087247</v>
      </c>
      <c r="D256" s="22"/>
      <c r="E256" s="13">
        <v>156440800</v>
      </c>
      <c r="F256" s="13">
        <v>6275500</v>
      </c>
      <c r="G256" s="13">
        <v>151361744</v>
      </c>
      <c r="H256" s="13">
        <v>149101264</v>
      </c>
      <c r="I256" s="13">
        <v>2260489.75</v>
      </c>
      <c r="J256" s="13">
        <v>1001348.625</v>
      </c>
      <c r="K256" s="13">
        <v>4662150</v>
      </c>
      <c r="L256" s="13">
        <v>1607838</v>
      </c>
      <c r="M256" s="13">
        <v>2976199.25</v>
      </c>
      <c r="N256" s="13">
        <v>1691462.75</v>
      </c>
      <c r="O256" s="13">
        <v>96.753372192382813</v>
      </c>
      <c r="P256" s="13">
        <v>95.308425903320313</v>
      </c>
      <c r="Q256" s="13">
        <v>1.4449490308761597</v>
      </c>
      <c r="R256" s="25"/>
      <c r="S256" s="25"/>
    </row>
    <row r="257" spans="1:19" x14ac:dyDescent="0.35">
      <c r="A257" s="26">
        <v>43586</v>
      </c>
      <c r="B257" s="24"/>
      <c r="C257" s="22">
        <f t="shared" si="0"/>
        <v>3.9682140121602676</v>
      </c>
      <c r="D257" s="22"/>
      <c r="E257" s="13">
        <v>156709712</v>
      </c>
      <c r="F257" s="13">
        <v>5473491.125</v>
      </c>
      <c r="G257" s="13">
        <v>151508704</v>
      </c>
      <c r="H257" s="13">
        <v>148741904</v>
      </c>
      <c r="I257" s="13">
        <v>2766797.75</v>
      </c>
      <c r="J257" s="13">
        <v>1407047.75</v>
      </c>
      <c r="K257" s="13">
        <v>4811529</v>
      </c>
      <c r="L257" s="13">
        <v>1499864.5</v>
      </c>
      <c r="M257" s="13">
        <v>2506407.5</v>
      </c>
      <c r="N257" s="13">
        <v>1467219.125</v>
      </c>
      <c r="O257" s="13">
        <v>96.681121826171875</v>
      </c>
      <c r="P257" s="13">
        <v>94.915565490722656</v>
      </c>
      <c r="Q257" s="13">
        <v>1.7655559778213501</v>
      </c>
      <c r="R257" s="25"/>
      <c r="S257" s="25"/>
    </row>
    <row r="258" spans="1:19" x14ac:dyDescent="0.35">
      <c r="A258" s="26">
        <v>43617</v>
      </c>
      <c r="B258" s="24">
        <f>+SUM(C256:C258)</f>
        <v>11.788980257237736</v>
      </c>
      <c r="C258" s="22">
        <f t="shared" si="0"/>
        <v>4.2005478461687424</v>
      </c>
      <c r="D258" s="22"/>
      <c r="E258" s="13">
        <v>157152144</v>
      </c>
      <c r="F258" s="13">
        <v>5706892.625</v>
      </c>
      <c r="G258" s="13">
        <v>151259072</v>
      </c>
      <c r="H258" s="13">
        <v>148791648</v>
      </c>
      <c r="I258" s="13">
        <v>2467420.75</v>
      </c>
      <c r="J258" s="13">
        <v>1707277</v>
      </c>
      <c r="K258" s="13">
        <v>4893974</v>
      </c>
      <c r="L258" s="13">
        <v>1571056</v>
      </c>
      <c r="M258" s="13">
        <v>2767909.75</v>
      </c>
      <c r="N258" s="13">
        <v>1367926.875</v>
      </c>
      <c r="O258" s="13">
        <v>96.250083923339844</v>
      </c>
      <c r="P258" s="13">
        <v>94.680000305175781</v>
      </c>
      <c r="Q258" s="13">
        <v>1.5700840950012207</v>
      </c>
      <c r="R258" s="25"/>
      <c r="S258" s="25"/>
    </row>
    <row r="259" spans="1:19" x14ac:dyDescent="0.35">
      <c r="A259" s="26">
        <v>43647</v>
      </c>
      <c r="B259" s="24"/>
      <c r="C259" s="22">
        <f t="shared" si="0"/>
        <v>4.3366652418676841</v>
      </c>
      <c r="D259" s="22"/>
      <c r="E259" s="13">
        <v>157828112</v>
      </c>
      <c r="F259" s="13">
        <v>6495820.75</v>
      </c>
      <c r="G259" s="13">
        <v>152091920</v>
      </c>
      <c r="H259" s="13">
        <v>148922672</v>
      </c>
      <c r="I259" s="13">
        <v>3169248.75</v>
      </c>
      <c r="J259" s="13">
        <v>1545606.375</v>
      </c>
      <c r="K259" s="13">
        <v>5298870.5</v>
      </c>
      <c r="L259" s="13">
        <v>1779172.375</v>
      </c>
      <c r="M259" s="13">
        <v>3217767</v>
      </c>
      <c r="N259" s="13">
        <v>1498881.375</v>
      </c>
      <c r="O259" s="13">
        <v>96.365547180175781</v>
      </c>
      <c r="P259" s="13">
        <v>94.357505798339844</v>
      </c>
      <c r="Q259" s="13">
        <v>2.0080382823944092</v>
      </c>
      <c r="R259" s="25"/>
      <c r="S259" s="25"/>
    </row>
    <row r="260" spans="1:19" x14ac:dyDescent="0.35">
      <c r="A260" s="26">
        <v>43678</v>
      </c>
      <c r="B260" s="24"/>
      <c r="C260" s="22">
        <f t="shared" si="0"/>
        <v>4.9230301835133288</v>
      </c>
      <c r="D260" s="22"/>
      <c r="E260" s="13">
        <v>158385008</v>
      </c>
      <c r="F260" s="13">
        <v>6675253.5</v>
      </c>
      <c r="G260" s="13">
        <v>151563920</v>
      </c>
      <c r="H260" s="13">
        <v>148503824</v>
      </c>
      <c r="I260" s="13">
        <v>3060093.75</v>
      </c>
      <c r="J260" s="13">
        <v>1489007.25</v>
      </c>
      <c r="K260" s="13">
        <v>6308334.5</v>
      </c>
      <c r="L260" s="13">
        <v>1915117</v>
      </c>
      <c r="M260" s="13">
        <v>3017035.5</v>
      </c>
      <c r="N260" s="13">
        <v>1743101</v>
      </c>
      <c r="O260" s="13">
        <v>95.693351745605469</v>
      </c>
      <c r="P260" s="13">
        <v>93.76129150390625</v>
      </c>
      <c r="Q260" s="13">
        <v>1.9320602416992188</v>
      </c>
      <c r="R260" s="25"/>
      <c r="S260" s="25"/>
    </row>
    <row r="261" spans="1:19" x14ac:dyDescent="0.35">
      <c r="A261" s="26">
        <v>43709</v>
      </c>
      <c r="B261" s="24">
        <f>+SUM(C259:C261)</f>
        <v>13.474153895882427</v>
      </c>
      <c r="C261" s="22">
        <f t="shared" si="0"/>
        <v>4.2144584705014152</v>
      </c>
      <c r="D261" s="22"/>
      <c r="E261" s="13">
        <v>157816112</v>
      </c>
      <c r="F261" s="13">
        <v>6188513.125</v>
      </c>
      <c r="G261" s="13">
        <v>152013296</v>
      </c>
      <c r="H261" s="13">
        <v>149226640</v>
      </c>
      <c r="I261" s="13">
        <v>2786652.5</v>
      </c>
      <c r="J261" s="13">
        <v>1208346.5</v>
      </c>
      <c r="K261" s="13">
        <v>5442748</v>
      </c>
      <c r="L261" s="13">
        <v>1895363.125</v>
      </c>
      <c r="M261" s="13">
        <v>2628960</v>
      </c>
      <c r="N261" s="13">
        <v>1664190</v>
      </c>
      <c r="O261" s="13">
        <v>96.323051452636719</v>
      </c>
      <c r="P261" s="13">
        <v>94.557289123535156</v>
      </c>
      <c r="Q261" s="13">
        <v>1.7657592296600342</v>
      </c>
      <c r="R261" s="25"/>
      <c r="S261" s="25"/>
    </row>
    <row r="262" spans="1:19" x14ac:dyDescent="0.35">
      <c r="A262" s="26">
        <v>43739</v>
      </c>
      <c r="B262" s="24"/>
      <c r="C262" s="22">
        <f t="shared" si="0"/>
        <v>3.6971538014517482</v>
      </c>
      <c r="D262" s="22"/>
      <c r="E262" s="13">
        <v>158478192</v>
      </c>
      <c r="F262" s="13">
        <v>5379258.625</v>
      </c>
      <c r="G262" s="13">
        <v>153551440</v>
      </c>
      <c r="H262" s="13">
        <v>150763200</v>
      </c>
      <c r="I262" s="13">
        <v>2788242.75</v>
      </c>
      <c r="J262" s="13">
        <v>1282117.5</v>
      </c>
      <c r="K262" s="13">
        <v>4577065</v>
      </c>
      <c r="L262" s="13">
        <v>1247778.25</v>
      </c>
      <c r="M262" s="13">
        <v>2762442.5</v>
      </c>
      <c r="N262" s="13">
        <v>1369037.875</v>
      </c>
      <c r="O262" s="13">
        <v>96.891212463378906</v>
      </c>
      <c r="P262" s="13">
        <v>95.131828308105469</v>
      </c>
      <c r="Q262" s="13">
        <v>1.7593857049942017</v>
      </c>
      <c r="R262" s="25"/>
      <c r="S262" s="25"/>
    </row>
    <row r="263" spans="1:19" x14ac:dyDescent="0.35">
      <c r="A263" s="26">
        <v>43770</v>
      </c>
      <c r="B263" s="24"/>
      <c r="C263" s="22">
        <f t="shared" si="0"/>
        <v>3.9292898602548663</v>
      </c>
      <c r="D263" s="22"/>
      <c r="E263" s="13">
        <v>159066720</v>
      </c>
      <c r="F263" s="13">
        <v>5635428.5</v>
      </c>
      <c r="G263" s="13">
        <v>153283584</v>
      </c>
      <c r="H263" s="13">
        <v>150668752</v>
      </c>
      <c r="I263" s="13">
        <v>2614818.25</v>
      </c>
      <c r="J263" s="13">
        <v>1412518</v>
      </c>
      <c r="K263" s="13">
        <v>4837674.5</v>
      </c>
      <c r="L263" s="13">
        <v>1450291.375</v>
      </c>
      <c r="M263" s="13">
        <v>2711265</v>
      </c>
      <c r="N263" s="13">
        <v>1473872.125</v>
      </c>
      <c r="O263" s="13">
        <v>96.364334106445313</v>
      </c>
      <c r="P263" s="13">
        <v>94.720474243164063</v>
      </c>
      <c r="Q263" s="13">
        <v>1.6438499689102173</v>
      </c>
      <c r="R263" s="25"/>
      <c r="S263" s="25"/>
    </row>
    <row r="264" spans="1:19" x14ac:dyDescent="0.35">
      <c r="A264" s="26">
        <v>43800</v>
      </c>
      <c r="B264" s="24">
        <f>+SUM(C262:C264)</f>
        <v>11.853959773720177</v>
      </c>
      <c r="C264" s="22">
        <f t="shared" si="0"/>
        <v>4.2275161120135625</v>
      </c>
      <c r="D264" s="22"/>
      <c r="E264" s="13">
        <v>158944752</v>
      </c>
      <c r="F264" s="13">
        <v>5593578.5</v>
      </c>
      <c r="G264" s="13">
        <v>153171920</v>
      </c>
      <c r="H264" s="13">
        <v>150497056</v>
      </c>
      <c r="I264" s="13">
        <v>2674855.25</v>
      </c>
      <c r="J264" s="13">
        <v>1538774.5</v>
      </c>
      <c r="K264" s="13">
        <v>5180640.5</v>
      </c>
      <c r="L264" s="13">
        <v>1432002.125</v>
      </c>
      <c r="M264" s="13">
        <v>2667419</v>
      </c>
      <c r="N264" s="13">
        <v>1494157.375</v>
      </c>
      <c r="O264" s="13">
        <v>96.368026733398438</v>
      </c>
      <c r="P264" s="13">
        <v>94.685134887695313</v>
      </c>
      <c r="Q264" s="13">
        <v>1.682883620262146</v>
      </c>
      <c r="R264" s="25"/>
      <c r="S264" s="25"/>
    </row>
    <row r="265" spans="1:19" x14ac:dyDescent="0.35">
      <c r="A265" s="26">
        <v>43831</v>
      </c>
      <c r="B265" s="24"/>
      <c r="C265" s="22">
        <f t="shared" si="0"/>
        <v>4.8061079956973609</v>
      </c>
      <c r="D265" s="22"/>
      <c r="E265" s="13">
        <v>158503648</v>
      </c>
      <c r="F265" s="13">
        <v>5728079</v>
      </c>
      <c r="G265" s="13">
        <v>151122384</v>
      </c>
      <c r="H265" s="13">
        <v>148130352</v>
      </c>
      <c r="I265" s="13">
        <v>2992030.25</v>
      </c>
      <c r="J265" s="13">
        <v>2245521.5</v>
      </c>
      <c r="K265" s="13">
        <v>5372335</v>
      </c>
      <c r="L265" s="13">
        <v>1665392.625</v>
      </c>
      <c r="M265" s="13">
        <v>2676374</v>
      </c>
      <c r="N265" s="13">
        <v>1386312.375</v>
      </c>
      <c r="O265" s="13">
        <v>95.343154907226563</v>
      </c>
      <c r="P265" s="13">
        <v>93.455482482910156</v>
      </c>
      <c r="Q265" s="13">
        <v>1.8876727819442749</v>
      </c>
      <c r="R265" s="25"/>
      <c r="S265" s="25"/>
    </row>
    <row r="266" spans="1:19" x14ac:dyDescent="0.35">
      <c r="A266" s="26">
        <v>43862</v>
      </c>
      <c r="B266" s="24"/>
      <c r="C266" s="22">
        <f t="shared" si="0"/>
        <v>3.4717468936083864</v>
      </c>
      <c r="D266" s="22"/>
      <c r="E266" s="13">
        <v>156993728</v>
      </c>
      <c r="F266" s="13">
        <v>6625940</v>
      </c>
      <c r="G266" s="13">
        <v>152158800</v>
      </c>
      <c r="H266" s="13">
        <v>149389456</v>
      </c>
      <c r="I266" s="13">
        <v>2769333.75</v>
      </c>
      <c r="J266" s="13">
        <v>1403735.375</v>
      </c>
      <c r="K266" s="13">
        <v>4046689.5</v>
      </c>
      <c r="L266" s="13">
        <v>1671627.625</v>
      </c>
      <c r="M266" s="13">
        <v>3320912.5</v>
      </c>
      <c r="N266" s="13">
        <v>1633399.875</v>
      </c>
      <c r="O266" s="13">
        <v>96.920303344726563</v>
      </c>
      <c r="P266" s="13">
        <v>95.156318664550781</v>
      </c>
      <c r="Q266" s="13">
        <v>1.7639772891998291</v>
      </c>
      <c r="R266" s="25"/>
      <c r="S266" s="25"/>
    </row>
    <row r="267" spans="1:19" s="19" customFormat="1" x14ac:dyDescent="0.35">
      <c r="A267" s="23">
        <v>43891</v>
      </c>
      <c r="B267" s="24">
        <f>+SUM(C265:C267)</f>
        <v>13.380437363265322</v>
      </c>
      <c r="C267" s="22">
        <f t="shared" si="0"/>
        <v>5.1025824739595746</v>
      </c>
      <c r="D267" s="22">
        <f>+SUM(J265:J267)/E267*100</f>
        <v>3.9942588250032629</v>
      </c>
      <c r="E267" s="21">
        <v>158017392</v>
      </c>
      <c r="F267" s="21">
        <v>6818803.375</v>
      </c>
      <c r="G267" s="21">
        <v>149891184</v>
      </c>
      <c r="H267" s="21">
        <v>147141776</v>
      </c>
      <c r="I267" s="21">
        <v>2749415.75</v>
      </c>
      <c r="J267" s="21">
        <v>2662366.75</v>
      </c>
      <c r="K267" s="21">
        <v>5400601</v>
      </c>
      <c r="L267" s="21">
        <v>1595131.5</v>
      </c>
      <c r="M267" s="21">
        <v>3425535.25</v>
      </c>
      <c r="N267" s="21">
        <v>1798136.625</v>
      </c>
      <c r="O267" s="21">
        <v>94.857398986816406</v>
      </c>
      <c r="P267" s="21">
        <v>93.117454528808594</v>
      </c>
      <c r="Q267" s="21">
        <v>1.7399450540542603</v>
      </c>
      <c r="R267" s="20"/>
      <c r="S267" s="20"/>
    </row>
    <row r="268" spans="1:19" s="19" customFormat="1" x14ac:dyDescent="0.35">
      <c r="A268" s="23">
        <v>43922</v>
      </c>
      <c r="B268" s="22"/>
      <c r="C268" s="22">
        <f>+(J268+K268)/E268*100</f>
        <v>17.497370578318098</v>
      </c>
      <c r="D268" s="22"/>
      <c r="E268" s="21">
        <v>155167200</v>
      </c>
      <c r="F268" s="21">
        <v>7367286</v>
      </c>
      <c r="G268" s="21">
        <v>128827216</v>
      </c>
      <c r="H268" s="21">
        <v>126594192</v>
      </c>
      <c r="I268" s="21">
        <v>2233028.25</v>
      </c>
      <c r="J268" s="21">
        <v>17252356</v>
      </c>
      <c r="K268" s="21">
        <v>9897824</v>
      </c>
      <c r="L268" s="21">
        <v>1584266.25</v>
      </c>
      <c r="M268" s="21">
        <v>3139723</v>
      </c>
      <c r="N268" s="21">
        <v>2643296.75</v>
      </c>
      <c r="O268" s="21">
        <v>83.024772644042969</v>
      </c>
      <c r="P268" s="21">
        <v>81.585662841796875</v>
      </c>
      <c r="Q268" s="21">
        <v>1.4391109943389893</v>
      </c>
      <c r="R268" s="20"/>
      <c r="S268" s="20"/>
    </row>
    <row r="269" spans="1:19" s="19" customFormat="1" x14ac:dyDescent="0.35">
      <c r="A269" s="23">
        <v>43952</v>
      </c>
      <c r="B269" s="22"/>
      <c r="C269" s="22">
        <f t="shared" si="0"/>
        <v>6.7757482047735698</v>
      </c>
      <c r="D269" s="22"/>
      <c r="E269" s="21">
        <v>133325800</v>
      </c>
      <c r="F269" s="21">
        <v>22355166</v>
      </c>
      <c r="G269" s="21">
        <v>125074304</v>
      </c>
      <c r="H269" s="21">
        <v>123348096</v>
      </c>
      <c r="I269" s="21">
        <v>1726206.125</v>
      </c>
      <c r="J269" s="21">
        <v>4812982.5</v>
      </c>
      <c r="K269" s="21">
        <v>4220838</v>
      </c>
      <c r="L269" s="21">
        <v>7551658.5</v>
      </c>
      <c r="M269" s="21">
        <v>11565825</v>
      </c>
      <c r="N269" s="21">
        <v>3237682.5</v>
      </c>
      <c r="O269" s="21">
        <v>93.811027526855469</v>
      </c>
      <c r="P269" s="21">
        <v>92.51629638671875</v>
      </c>
      <c r="Q269" s="21">
        <v>1.2947278022766113</v>
      </c>
      <c r="R269" s="20"/>
      <c r="S269" s="20"/>
    </row>
    <row r="270" spans="1:19" s="19" customFormat="1" x14ac:dyDescent="0.35">
      <c r="A270" s="23">
        <v>43983</v>
      </c>
      <c r="B270" s="24">
        <f>+SUM(C268:C270)</f>
        <v>29.795049033292017</v>
      </c>
      <c r="C270" s="22">
        <f t="shared" si="0"/>
        <v>5.5219302502003478</v>
      </c>
      <c r="D270" s="22">
        <f>+SUM(J268:J270)/E270*100</f>
        <v>18.903902334799735</v>
      </c>
      <c r="E270" s="21">
        <v>137461040</v>
      </c>
      <c r="F270" s="21">
        <v>20377258.25</v>
      </c>
      <c r="G270" s="21">
        <v>130815232</v>
      </c>
      <c r="H270" s="21">
        <v>128819256</v>
      </c>
      <c r="I270" s="21">
        <v>1995977.125</v>
      </c>
      <c r="J270" s="21">
        <v>3920162.25</v>
      </c>
      <c r="K270" s="21">
        <v>3670340.5</v>
      </c>
      <c r="L270" s="21">
        <v>7222840.5</v>
      </c>
      <c r="M270" s="21">
        <v>10211352</v>
      </c>
      <c r="N270" s="21">
        <v>2943065.75</v>
      </c>
      <c r="O270" s="21">
        <v>95.165313720703125</v>
      </c>
      <c r="P270" s="21">
        <v>93.713287353515625</v>
      </c>
      <c r="Q270" s="21">
        <v>1.452031135559082</v>
      </c>
      <c r="R270" s="20"/>
      <c r="S270" s="20"/>
    </row>
    <row r="271" spans="1:19" s="19" customFormat="1" x14ac:dyDescent="0.35">
      <c r="A271" s="23">
        <v>44013</v>
      </c>
      <c r="B271" s="22"/>
      <c r="C271" s="22">
        <f t="shared" si="0"/>
        <v>5.6323222263887214</v>
      </c>
      <c r="D271" s="22"/>
      <c r="E271" s="21">
        <v>142811072</v>
      </c>
      <c r="F271" s="21">
        <v>18218863</v>
      </c>
      <c r="G271" s="21">
        <v>133964672</v>
      </c>
      <c r="H271" s="21">
        <v>131723248</v>
      </c>
      <c r="I271" s="21">
        <v>2241423</v>
      </c>
      <c r="J271" s="21">
        <v>3588068.75</v>
      </c>
      <c r="K271" s="21">
        <v>4455511</v>
      </c>
      <c r="L271" s="21">
        <v>5633694</v>
      </c>
      <c r="M271" s="21">
        <v>9550010</v>
      </c>
      <c r="N271" s="21">
        <v>3035159</v>
      </c>
      <c r="O271" s="21">
        <v>93.805519104003906</v>
      </c>
      <c r="P271" s="21">
        <v>92.23602294921875</v>
      </c>
      <c r="Q271" s="21">
        <v>1.5695022344589233</v>
      </c>
      <c r="R271" s="20"/>
      <c r="S271" s="20"/>
    </row>
    <row r="272" spans="1:19" s="19" customFormat="1" x14ac:dyDescent="0.35">
      <c r="A272" s="23">
        <v>44044</v>
      </c>
      <c r="B272" s="22"/>
      <c r="C272" s="22">
        <f t="shared" si="0"/>
        <v>4.8155419532980712</v>
      </c>
      <c r="D272" s="22"/>
      <c r="E272" s="21">
        <v>144492192</v>
      </c>
      <c r="F272" s="21">
        <v>16485769.75</v>
      </c>
      <c r="G272" s="21">
        <v>138066800</v>
      </c>
      <c r="H272" s="21">
        <v>135451008</v>
      </c>
      <c r="I272" s="21">
        <v>2615778.5</v>
      </c>
      <c r="J272" s="21">
        <v>1947814.125</v>
      </c>
      <c r="K272" s="21">
        <v>5010268</v>
      </c>
      <c r="L272" s="21">
        <v>4624988.5</v>
      </c>
      <c r="M272" s="21">
        <v>8888527</v>
      </c>
      <c r="N272" s="21">
        <v>2972254.25</v>
      </c>
      <c r="O272" s="21">
        <v>95.553123474121094</v>
      </c>
      <c r="P272" s="21">
        <v>93.742790222167969</v>
      </c>
      <c r="Q272" s="21">
        <v>1.8103251457214355</v>
      </c>
      <c r="R272" s="20"/>
      <c r="S272" s="20"/>
    </row>
    <row r="273" spans="1:19" s="19" customFormat="1" x14ac:dyDescent="0.35">
      <c r="A273" s="23">
        <v>44075</v>
      </c>
      <c r="B273" s="24">
        <f>+SUM(C271:C273)</f>
        <v>15.428065490960845</v>
      </c>
      <c r="C273" s="22">
        <f t="shared" si="0"/>
        <v>4.9802013112740529</v>
      </c>
      <c r="D273" s="22">
        <f>+SUM(J271:J273)/E273*100</f>
        <v>5.2366299545270234</v>
      </c>
      <c r="E273" s="21">
        <v>147224144</v>
      </c>
      <c r="F273" s="21">
        <v>13966165.25</v>
      </c>
      <c r="G273" s="21">
        <v>140215584</v>
      </c>
      <c r="H273" s="21">
        <v>137869152</v>
      </c>
      <c r="I273" s="21">
        <v>2346440</v>
      </c>
      <c r="J273" s="21">
        <v>2173700.75</v>
      </c>
      <c r="K273" s="21">
        <v>5158358</v>
      </c>
      <c r="L273" s="21">
        <v>3513160.25</v>
      </c>
      <c r="M273" s="21">
        <v>7676054.5</v>
      </c>
      <c r="N273" s="21">
        <v>2776950.5</v>
      </c>
      <c r="O273" s="21">
        <v>95.239532470703125</v>
      </c>
      <c r="P273" s="21">
        <v>93.645751953125</v>
      </c>
      <c r="Q273" s="21">
        <v>1.5937875509262085</v>
      </c>
      <c r="R273" s="20"/>
      <c r="S273" s="20"/>
    </row>
    <row r="274" spans="1:19" s="19" customFormat="1" x14ac:dyDescent="0.35">
      <c r="A274" s="23">
        <v>44105</v>
      </c>
      <c r="B274" s="22"/>
      <c r="C274" s="22">
        <f t="shared" si="0"/>
        <v>4.4709855331516772</v>
      </c>
      <c r="D274" s="22"/>
      <c r="E274" s="21">
        <v>147795840</v>
      </c>
      <c r="F274" s="21">
        <v>12154596</v>
      </c>
      <c r="G274" s="21">
        <v>142331904</v>
      </c>
      <c r="H274" s="21">
        <v>139384080</v>
      </c>
      <c r="I274" s="21">
        <v>2947812</v>
      </c>
      <c r="J274" s="21">
        <v>2078806.125</v>
      </c>
      <c r="K274" s="21">
        <v>4529124.5</v>
      </c>
      <c r="L274" s="21">
        <v>3518782.25</v>
      </c>
      <c r="M274" s="21">
        <v>6090377</v>
      </c>
      <c r="N274" s="21">
        <v>2545436.75</v>
      </c>
      <c r="O274" s="21">
        <v>96.303054809570313</v>
      </c>
      <c r="P274" s="21">
        <v>94.308525085449219</v>
      </c>
      <c r="Q274" s="21">
        <v>1.9945162534713745</v>
      </c>
      <c r="R274" s="20"/>
      <c r="S274" s="20"/>
    </row>
    <row r="275" spans="1:19" s="19" customFormat="1" x14ac:dyDescent="0.35">
      <c r="A275" s="23">
        <v>44136</v>
      </c>
      <c r="B275" s="22"/>
      <c r="C275" s="22">
        <f t="shared" si="0"/>
        <v>4.4958483579134985</v>
      </c>
      <c r="D275" s="22"/>
      <c r="E275" s="21">
        <v>150433488</v>
      </c>
      <c r="F275" s="21">
        <v>10526433.75</v>
      </c>
      <c r="G275" s="21">
        <v>144178976</v>
      </c>
      <c r="H275" s="21">
        <v>141449360</v>
      </c>
      <c r="I275" s="21">
        <v>2729615.5</v>
      </c>
      <c r="J275" s="21">
        <v>1966087</v>
      </c>
      <c r="K275" s="21">
        <v>4797174.5</v>
      </c>
      <c r="L275" s="21">
        <v>2351351</v>
      </c>
      <c r="M275" s="21">
        <v>6117057.5</v>
      </c>
      <c r="N275" s="21">
        <v>2058025.25</v>
      </c>
      <c r="O275" s="21">
        <v>95.842338562011719</v>
      </c>
      <c r="P275" s="21">
        <v>94.027839660644531</v>
      </c>
      <c r="Q275" s="21">
        <v>1.8144998550415039</v>
      </c>
      <c r="R275" s="20"/>
      <c r="S275" s="20"/>
    </row>
    <row r="276" spans="1:19" s="19" customFormat="1" x14ac:dyDescent="0.35">
      <c r="A276" s="23">
        <v>44166</v>
      </c>
      <c r="B276" s="24">
        <f>+SUM(C274:C276)</f>
        <v>13.637703951020107</v>
      </c>
      <c r="C276" s="22">
        <f t="shared" si="0"/>
        <v>4.6708700599549324</v>
      </c>
      <c r="D276" s="22">
        <f>+SUM(J274:J276)/E276*100</f>
        <v>4.1534866853424868</v>
      </c>
      <c r="E276" s="21">
        <v>150203488</v>
      </c>
      <c r="F276" s="21">
        <v>10247842.375</v>
      </c>
      <c r="G276" s="21">
        <v>143962896</v>
      </c>
      <c r="H276" s="21">
        <v>141623120</v>
      </c>
      <c r="I276" s="21">
        <v>2339781</v>
      </c>
      <c r="J276" s="21">
        <v>2193788.75</v>
      </c>
      <c r="K276" s="21">
        <v>4822021</v>
      </c>
      <c r="L276" s="21">
        <v>1966550.125</v>
      </c>
      <c r="M276" s="21">
        <v>5788510.5</v>
      </c>
      <c r="N276" s="21">
        <v>2492781.75</v>
      </c>
      <c r="O276" s="21">
        <v>95.845245361328125</v>
      </c>
      <c r="P276" s="21">
        <v>94.287506103515625</v>
      </c>
      <c r="Q276" s="21">
        <v>1.5577408075332642</v>
      </c>
      <c r="R276" s="20"/>
      <c r="S276" s="20"/>
    </row>
    <row r="277" spans="1:19" s="19" customFormat="1" x14ac:dyDescent="0.35">
      <c r="A277" s="23">
        <v>44197</v>
      </c>
      <c r="B277" s="22"/>
      <c r="C277" s="22">
        <f t="shared" si="0"/>
        <v>5.2542389126669935</v>
      </c>
      <c r="D277" s="22"/>
      <c r="E277" s="21">
        <v>149612896</v>
      </c>
      <c r="F277" s="21">
        <v>10328807.875</v>
      </c>
      <c r="G277" s="21">
        <v>142428688</v>
      </c>
      <c r="H277" s="21">
        <v>139895264</v>
      </c>
      <c r="I277" s="21">
        <v>2533419.75</v>
      </c>
      <c r="J277" s="21">
        <v>2684918.5</v>
      </c>
      <c r="K277" s="21">
        <v>5176100.5</v>
      </c>
      <c r="L277" s="21">
        <v>2209771.25</v>
      </c>
      <c r="M277" s="21">
        <v>6136415.5</v>
      </c>
      <c r="N277" s="21">
        <v>1982621.125</v>
      </c>
      <c r="O277" s="21">
        <v>95.198135375976563</v>
      </c>
      <c r="P277" s="21">
        <v>93.504814147949219</v>
      </c>
      <c r="Q277" s="21">
        <v>1.6933164596557617</v>
      </c>
      <c r="R277" s="20"/>
      <c r="S277" s="20"/>
    </row>
    <row r="278" spans="1:19" s="19" customFormat="1" x14ac:dyDescent="0.35">
      <c r="A278" s="23">
        <v>44228</v>
      </c>
      <c r="B278" s="22"/>
      <c r="C278" s="22">
        <f t="shared" si="0"/>
        <v>3.9619065038263699</v>
      </c>
      <c r="D278" s="22"/>
      <c r="E278" s="21">
        <v>148382928</v>
      </c>
      <c r="F278" s="21">
        <v>11185971.25</v>
      </c>
      <c r="G278" s="21">
        <v>142692336</v>
      </c>
      <c r="H278" s="21">
        <v>140154848</v>
      </c>
      <c r="I278" s="21">
        <v>2537481</v>
      </c>
      <c r="J278" s="21">
        <v>1852471.125</v>
      </c>
      <c r="K278" s="21">
        <v>4026321.75</v>
      </c>
      <c r="L278" s="21">
        <v>2624867</v>
      </c>
      <c r="M278" s="21">
        <v>6260655.5</v>
      </c>
      <c r="N278" s="21">
        <v>2300448.75</v>
      </c>
      <c r="O278" s="21">
        <v>96.164924621582031</v>
      </c>
      <c r="P278" s="21">
        <v>94.454833984375</v>
      </c>
      <c r="Q278" s="21">
        <v>1.7100895643234253</v>
      </c>
      <c r="R278" s="20"/>
      <c r="S278" s="20"/>
    </row>
    <row r="280" spans="1:19" s="15" customFormat="1" x14ac:dyDescent="0.35">
      <c r="A280" s="15" t="s">
        <v>58</v>
      </c>
      <c r="B280" s="18"/>
      <c r="C280" s="18"/>
      <c r="D280" s="18"/>
      <c r="E280" s="16" t="s">
        <v>57</v>
      </c>
      <c r="F280" s="17" t="s">
        <v>56</v>
      </c>
      <c r="G280" s="16" t="s">
        <v>55</v>
      </c>
      <c r="H280" s="16" t="s">
        <v>54</v>
      </c>
      <c r="I280" s="16" t="s">
        <v>53</v>
      </c>
      <c r="J280" s="16" t="s">
        <v>52</v>
      </c>
      <c r="K280" s="16" t="s">
        <v>51</v>
      </c>
      <c r="L280" s="16" t="s">
        <v>50</v>
      </c>
      <c r="M280" s="16" t="s">
        <v>49</v>
      </c>
      <c r="N280" s="16" t="s">
        <v>48</v>
      </c>
      <c r="O280" s="16" t="s">
        <v>47</v>
      </c>
      <c r="P280" s="16" t="s">
        <v>46</v>
      </c>
      <c r="Q280" s="16" t="s">
        <v>45</v>
      </c>
    </row>
    <row r="281" spans="1:19" x14ac:dyDescent="0.35">
      <c r="B281" s="14" t="s">
        <v>21</v>
      </c>
      <c r="C281" s="14" t="s">
        <v>44</v>
      </c>
      <c r="D281" s="14" t="s">
        <v>43</v>
      </c>
    </row>
    <row r="283" spans="1:19" s="30" customFormat="1" ht="63" customHeight="1" x14ac:dyDescent="0.35">
      <c r="A283" s="30" t="s">
        <v>66</v>
      </c>
      <c r="B283" s="31"/>
      <c r="C283" s="31" t="s">
        <v>67</v>
      </c>
      <c r="D283" s="31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</row>
    <row r="284" spans="1:19" s="33" customFormat="1" x14ac:dyDescent="0.35">
      <c r="B284" s="34">
        <f>+B270/AVERAGE(B243:B264)</f>
        <v>2.5036091356062529</v>
      </c>
      <c r="C284" s="34"/>
      <c r="D284" s="34">
        <f>+((J268+K268)+(J269+K269)+(J270+K270))/AVERAGE(E268:E270)*100</f>
        <v>30.830441178583492</v>
      </c>
      <c r="E284" s="35"/>
      <c r="F284" s="35"/>
      <c r="G284" s="35"/>
      <c r="H284" s="35"/>
      <c r="I284" s="35"/>
      <c r="J284" s="35"/>
      <c r="K284" s="35"/>
      <c r="L284" s="35"/>
      <c r="M284" s="35"/>
      <c r="N284" s="35"/>
      <c r="O284" s="35"/>
      <c r="P284" s="35"/>
      <c r="Q284" s="35"/>
    </row>
    <row r="285" spans="1:19" s="33" customFormat="1" x14ac:dyDescent="0.35">
      <c r="A285" s="33" t="s">
        <v>68</v>
      </c>
      <c r="B285" s="34"/>
      <c r="C285" s="34"/>
      <c r="D285" s="34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</row>
    <row r="286" spans="1:19" s="19" customFormat="1" x14ac:dyDescent="0.35">
      <c r="B286" s="34">
        <v>1.5</v>
      </c>
      <c r="C286" s="29"/>
      <c r="D286" s="29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</row>
    <row r="288" spans="1:19" s="47" customFormat="1" ht="21" x14ac:dyDescent="0.5">
      <c r="A288" s="43" t="s">
        <v>90</v>
      </c>
      <c r="B288" s="44"/>
      <c r="C288" s="44"/>
      <c r="D288" s="45"/>
      <c r="E288" s="46"/>
      <c r="F288" s="46"/>
      <c r="G288" s="46"/>
      <c r="H288" s="46"/>
      <c r="I288" s="46"/>
      <c r="J288" s="46"/>
      <c r="K288" s="46"/>
      <c r="L288" s="46"/>
      <c r="M288" s="46"/>
      <c r="N288" s="46"/>
      <c r="O288" s="46"/>
      <c r="P288" s="46"/>
      <c r="Q288" s="46"/>
    </row>
    <row r="289" spans="1:17" s="47" customFormat="1" ht="42" x14ac:dyDescent="0.5">
      <c r="A289" s="43" t="s">
        <v>91</v>
      </c>
      <c r="B289" s="44">
        <f>+B286*100</f>
        <v>150</v>
      </c>
      <c r="C289" s="44"/>
      <c r="D289" s="45"/>
      <c r="E289" s="46"/>
      <c r="F289" s="46"/>
      <c r="G289" s="46"/>
      <c r="H289" s="46"/>
      <c r="I289" s="46"/>
      <c r="J289" s="46"/>
      <c r="K289" s="46"/>
      <c r="L289" s="46"/>
      <c r="M289" s="46"/>
      <c r="N289" s="46"/>
      <c r="O289" s="46"/>
      <c r="P289" s="46"/>
      <c r="Q289" s="46"/>
    </row>
    <row r="290" spans="1:17" s="47" customFormat="1" ht="21" x14ac:dyDescent="0.5">
      <c r="A290" s="43" t="s">
        <v>92</v>
      </c>
      <c r="B290" s="44"/>
      <c r="C290" s="44"/>
      <c r="D290" s="45"/>
      <c r="E290" s="46"/>
      <c r="F290" s="46"/>
      <c r="G290" s="46"/>
      <c r="H290" s="46"/>
      <c r="I290" s="46"/>
      <c r="J290" s="46"/>
      <c r="K290" s="46"/>
      <c r="L290" s="46"/>
      <c r="M290" s="46"/>
      <c r="N290" s="46"/>
      <c r="O290" s="46"/>
      <c r="P290" s="46"/>
      <c r="Q290" s="46"/>
    </row>
    <row r="291" spans="1:17" s="47" customFormat="1" ht="42" x14ac:dyDescent="0.5">
      <c r="A291" s="43" t="s">
        <v>93</v>
      </c>
      <c r="B291" s="44">
        <v>0.67400000000000004</v>
      </c>
      <c r="C291" s="44"/>
      <c r="D291" s="45"/>
      <c r="E291" s="46"/>
      <c r="F291" s="46"/>
      <c r="G291" s="46"/>
      <c r="H291" s="46"/>
      <c r="I291" s="46"/>
      <c r="J291" s="46"/>
      <c r="K291" s="46"/>
      <c r="L291" s="46"/>
      <c r="M291" s="46"/>
      <c r="N291" s="46"/>
      <c r="O291" s="46"/>
      <c r="P291" s="46"/>
      <c r="Q291" s="46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8"/>
  <sheetViews>
    <sheetView workbookViewId="0">
      <selection activeCell="I15" sqref="I15"/>
    </sheetView>
  </sheetViews>
  <sheetFormatPr defaultRowHeight="14.5" x14ac:dyDescent="0.35"/>
  <cols>
    <col min="1" max="1" width="13.81640625" customWidth="1"/>
  </cols>
  <sheetData>
    <row r="1" spans="1:14" x14ac:dyDescent="0.35">
      <c r="C1" t="s">
        <v>37</v>
      </c>
    </row>
    <row r="2" spans="1:14" ht="21" x14ac:dyDescent="0.5">
      <c r="A2" s="8" t="s">
        <v>38</v>
      </c>
      <c r="C2" t="s">
        <v>62</v>
      </c>
    </row>
    <row r="3" spans="1:14" x14ac:dyDescent="0.35">
      <c r="A3" s="1" t="s">
        <v>35</v>
      </c>
      <c r="B3" t="s">
        <v>64</v>
      </c>
    </row>
    <row r="4" spans="1:14" x14ac:dyDescent="0.35">
      <c r="A4" t="s">
        <v>34</v>
      </c>
    </row>
    <row r="5" spans="1:14" x14ac:dyDescent="0.35">
      <c r="D5" s="7">
        <v>-8.5499999999999829</v>
      </c>
      <c r="E5" s="7">
        <v>-6.6158249999999725</v>
      </c>
      <c r="F5" s="7">
        <v>-5.5870540312499486</v>
      </c>
      <c r="G5" s="7">
        <v>-4.4639437997812053</v>
      </c>
      <c r="H5" s="7">
        <v>-3.9741202109008071</v>
      </c>
      <c r="I5" s="7">
        <v>-2.6785570221471442</v>
      </c>
      <c r="J5" s="7">
        <v>-1.8053474329271753</v>
      </c>
      <c r="K5" s="7">
        <v>-1.2168041697929162</v>
      </c>
      <c r="L5" s="7">
        <v>-0.82012601044042555</v>
      </c>
      <c r="M5" s="7">
        <v>-0.55276493103684687</v>
      </c>
      <c r="N5" t="s">
        <v>69</v>
      </c>
    </row>
    <row r="6" spans="1:14" s="2" customFormat="1" x14ac:dyDescent="0.35">
      <c r="A6" s="2" t="s">
        <v>39</v>
      </c>
      <c r="C6" s="2">
        <v>-1.637</v>
      </c>
      <c r="D6" s="1">
        <f>+$C$7+D5</f>
        <v>-10.186999999999983</v>
      </c>
      <c r="E6" s="1">
        <f>+$C$7+E5</f>
        <v>-8.252824999999973</v>
      </c>
      <c r="F6" s="1">
        <f>+$C$7+F5</f>
        <v>-7.224054031249949</v>
      </c>
      <c r="G6" s="1">
        <f>+$C$7+G5</f>
        <v>-6.1009437997812057</v>
      </c>
      <c r="H6" s="1">
        <f>+$C$7+H5</f>
        <v>-5.6111202109008076</v>
      </c>
      <c r="I6" s="1">
        <f>+$C$7+I5</f>
        <v>-4.3155570221471447</v>
      </c>
      <c r="J6" s="1">
        <f>+$C$7+J5</f>
        <v>-3.4423474329271753</v>
      </c>
      <c r="K6" s="1">
        <f>+$C$7+K5</f>
        <v>-2.853804169792916</v>
      </c>
      <c r="L6" s="1">
        <f>+$C$7+L5</f>
        <v>-2.4571260104404256</v>
      </c>
      <c r="M6" s="1">
        <f>+$C$7+M5</f>
        <v>-2.189764931036847</v>
      </c>
    </row>
    <row r="7" spans="1:14" s="9" customFormat="1" x14ac:dyDescent="0.35">
      <c r="A7" s="9" t="s">
        <v>39</v>
      </c>
      <c r="C7" s="9">
        <v>-1.637</v>
      </c>
    </row>
    <row r="8" spans="1:14" s="9" customFormat="1" x14ac:dyDescent="0.35"/>
    <row r="9" spans="1:14" x14ac:dyDescent="0.35">
      <c r="A9" s="28" t="s">
        <v>36</v>
      </c>
      <c r="B9" t="s">
        <v>37</v>
      </c>
    </row>
    <row r="10" spans="1:14" s="9" customFormat="1" x14ac:dyDescent="0.35">
      <c r="A10" s="9" t="s">
        <v>39</v>
      </c>
      <c r="C10" s="9">
        <v>-2.5927335757055801</v>
      </c>
    </row>
    <row r="11" spans="1:14" s="9" customFormat="1" x14ac:dyDescent="0.35"/>
    <row r="12" spans="1:14" ht="21" x14ac:dyDescent="0.5">
      <c r="A12" s="11" t="s">
        <v>71</v>
      </c>
    </row>
    <row r="13" spans="1:14" x14ac:dyDescent="0.35">
      <c r="A13" s="1" t="s">
        <v>41</v>
      </c>
      <c r="B13" t="s">
        <v>40</v>
      </c>
      <c r="D13" s="10">
        <v>0.67400000000000004</v>
      </c>
    </row>
    <row r="15" spans="1:14" s="37" customFormat="1" x14ac:dyDescent="0.35">
      <c r="A15" s="36" t="s">
        <v>42</v>
      </c>
      <c r="D15" s="36">
        <f>150</f>
        <v>150</v>
      </c>
      <c r="E15" s="36">
        <f>+D15*$D$13</f>
        <v>101.10000000000001</v>
      </c>
      <c r="F15" s="36">
        <f t="shared" ref="E15:M15" si="0">+E15*$D$13</f>
        <v>68.141400000000004</v>
      </c>
      <c r="G15" s="36">
        <f>+F15*$D$13</f>
        <v>45.927303600000009</v>
      </c>
      <c r="H15" s="36">
        <f t="shared" si="0"/>
        <v>30.95500262640001</v>
      </c>
      <c r="I15" s="36">
        <f>+H15*$D$13</f>
        <v>20.863671770193609</v>
      </c>
      <c r="J15" s="36">
        <f t="shared" si="0"/>
        <v>14.062114773110492</v>
      </c>
      <c r="K15" s="36">
        <f t="shared" si="0"/>
        <v>9.4778653570764728</v>
      </c>
      <c r="L15" s="36">
        <f t="shared" si="0"/>
        <v>6.3880812506695435</v>
      </c>
      <c r="M15" s="36">
        <f t="shared" si="0"/>
        <v>4.3055667629512726</v>
      </c>
      <c r="N15" s="37" t="s">
        <v>70</v>
      </c>
    </row>
    <row r="16" spans="1:14" s="9" customFormat="1" x14ac:dyDescent="0.35">
      <c r="A16" t="s">
        <v>39</v>
      </c>
      <c r="B16"/>
      <c r="C16">
        <v>-2.5927335757055801</v>
      </c>
      <c r="D16" s="1">
        <f>$C$10+D15</f>
        <v>147.40726642429442</v>
      </c>
      <c r="E16" s="1">
        <f>$C$10+E15</f>
        <v>98.507266424294428</v>
      </c>
      <c r="F16" s="1">
        <f>$C$10+F15</f>
        <v>65.548666424294424</v>
      </c>
      <c r="G16" s="1">
        <f>$C$10+G15</f>
        <v>43.334570024294429</v>
      </c>
      <c r="H16" s="1">
        <f>$C$10+H15</f>
        <v>28.362269050694429</v>
      </c>
      <c r="I16" s="1">
        <f>$C$10+I15</f>
        <v>18.270938194488028</v>
      </c>
      <c r="J16" s="1">
        <f>$C$10+J15</f>
        <v>11.469381197404912</v>
      </c>
      <c r="K16" s="1">
        <f>$C$10+K15</f>
        <v>6.8851317813708928</v>
      </c>
      <c r="L16" s="1">
        <f>$C$10+L15</f>
        <v>3.7953476749639634</v>
      </c>
      <c r="M16" s="1">
        <f>$C$10+M15</f>
        <v>1.7128331872456926</v>
      </c>
    </row>
    <row r="17" spans="1:15" s="9" customFormat="1" x14ac:dyDescent="0.35">
      <c r="A17" s="9" t="s">
        <v>65</v>
      </c>
    </row>
    <row r="18" spans="1:15" s="1" customFormat="1" x14ac:dyDescent="0.35">
      <c r="A18" s="1" t="s">
        <v>1</v>
      </c>
      <c r="C18" s="1">
        <v>121.028790753092</v>
      </c>
      <c r="D18" s="1">
        <v>82.310418251973999</v>
      </c>
      <c r="E18" s="1">
        <v>53.829657251096201</v>
      </c>
      <c r="F18" s="1">
        <v>35.077075654688699</v>
      </c>
      <c r="G18" s="1">
        <v>21.663174422807</v>
      </c>
      <c r="H18" s="1">
        <v>14.7231071450074</v>
      </c>
      <c r="I18" s="1">
        <v>9.9604830182046307</v>
      </c>
      <c r="J18" s="1">
        <v>6.7246635867676101</v>
      </c>
      <c r="K18" s="1">
        <v>4.5358792652755797</v>
      </c>
      <c r="L18" s="1">
        <v>3.0582540814352801</v>
      </c>
    </row>
    <row r="19" spans="1:15" s="1" customFormat="1" x14ac:dyDescent="0.35">
      <c r="A19" s="1" t="s">
        <v>0</v>
      </c>
      <c r="C19" s="1">
        <v>-9.6810660618138993</v>
      </c>
      <c r="D19" s="1">
        <v>-7.0715165798127</v>
      </c>
      <c r="E19" s="1">
        <v>-6.3053156207677103</v>
      </c>
      <c r="F19" s="1">
        <v>-5.2651487070262899</v>
      </c>
      <c r="G19" s="1">
        <v>-5.0448786769920302</v>
      </c>
      <c r="H19" s="1">
        <v>-3.3709047595545001</v>
      </c>
      <c r="I19" s="1">
        <v>-2.2631649494700601</v>
      </c>
      <c r="J19" s="1">
        <v>-1.52270802941324</v>
      </c>
      <c r="K19" s="1">
        <v>-1.02548989046781</v>
      </c>
      <c r="L19" s="1">
        <v>-0.69092060079323403</v>
      </c>
    </row>
    <row r="21" spans="1:15" ht="21" x14ac:dyDescent="0.5">
      <c r="A21" s="11" t="s">
        <v>72</v>
      </c>
      <c r="O21">
        <v>-0.69092060079323403</v>
      </c>
    </row>
    <row r="22" spans="1:15" x14ac:dyDescent="0.35">
      <c r="A22" s="38" t="s">
        <v>73</v>
      </c>
    </row>
    <row r="23" spans="1:15" x14ac:dyDescent="0.35">
      <c r="A23" t="s">
        <v>78</v>
      </c>
    </row>
    <row r="24" spans="1:15" s="2" customFormat="1" x14ac:dyDescent="0.35">
      <c r="A24" s="1" t="s">
        <v>74</v>
      </c>
      <c r="B24" s="1"/>
      <c r="C24" s="1"/>
      <c r="D24" s="1">
        <v>0.70199999999999996</v>
      </c>
      <c r="E24" s="1">
        <v>0.46500000000000002</v>
      </c>
      <c r="F24" s="1">
        <v>0.27900000000000003</v>
      </c>
      <c r="G24" s="1">
        <v>0.23400000000000001</v>
      </c>
      <c r="H24" s="1"/>
      <c r="I24" s="1"/>
      <c r="J24" s="1"/>
      <c r="K24" s="1"/>
      <c r="L24" s="1"/>
      <c r="M24" s="1"/>
      <c r="N24" s="1"/>
    </row>
    <row r="25" spans="1:15" x14ac:dyDescent="0.35">
      <c r="B25" t="s">
        <v>79</v>
      </c>
      <c r="D25">
        <v>0.69989999999999997</v>
      </c>
      <c r="E25">
        <v>0.60450000000000004</v>
      </c>
      <c r="F25">
        <v>0.31759999999999999</v>
      </c>
      <c r="G25">
        <v>9.2999999999999999E-2</v>
      </c>
    </row>
    <row r="27" spans="1:15" s="1" customFormat="1" x14ac:dyDescent="0.35">
      <c r="A27" s="1" t="s">
        <v>80</v>
      </c>
      <c r="D27" s="1">
        <v>1000</v>
      </c>
      <c r="E27" s="1">
        <v>140</v>
      </c>
      <c r="F27" s="1">
        <v>-30</v>
      </c>
      <c r="G27" s="1">
        <v>30</v>
      </c>
    </row>
    <row r="28" spans="1:15" x14ac:dyDescent="0.35">
      <c r="A28" t="s">
        <v>81</v>
      </c>
    </row>
    <row r="30" spans="1:15" ht="21" x14ac:dyDescent="0.5">
      <c r="A30" s="11" t="s">
        <v>82</v>
      </c>
    </row>
    <row r="31" spans="1:15" x14ac:dyDescent="0.35">
      <c r="B31" t="s">
        <v>40</v>
      </c>
      <c r="D31" s="10">
        <v>0.67400000000000004</v>
      </c>
    </row>
    <row r="32" spans="1:15" x14ac:dyDescent="0.35">
      <c r="A32" s="1"/>
      <c r="D32" s="10"/>
    </row>
    <row r="33" spans="1:14" x14ac:dyDescent="0.35">
      <c r="A33" s="1" t="s">
        <v>39</v>
      </c>
      <c r="B33" s="1" t="s">
        <v>35</v>
      </c>
      <c r="C33" s="1">
        <v>-1.637</v>
      </c>
      <c r="D33" s="1">
        <v>-10.186999999999983</v>
      </c>
      <c r="E33" s="1">
        <v>-8.252824999999973</v>
      </c>
      <c r="F33" s="1">
        <v>-7.224054031249949</v>
      </c>
      <c r="G33" s="1">
        <v>-6.1009437997812057</v>
      </c>
      <c r="H33" s="1">
        <v>-5.6111202109008076</v>
      </c>
      <c r="I33" s="1">
        <v>-4.3155570221471447</v>
      </c>
      <c r="J33" s="1">
        <v>-3.4423474329271753</v>
      </c>
      <c r="K33" s="1">
        <v>-2.853804169792916</v>
      </c>
      <c r="L33" s="1">
        <v>-2.4571260104404256</v>
      </c>
      <c r="M33" s="1">
        <v>-2.189764931036847</v>
      </c>
      <c r="N33" s="1"/>
    </row>
    <row r="34" spans="1:14" s="37" customFormat="1" x14ac:dyDescent="0.35">
      <c r="A34" s="36" t="s">
        <v>42</v>
      </c>
      <c r="D34" s="36">
        <f>150</f>
        <v>150</v>
      </c>
      <c r="E34" s="36">
        <f t="shared" ref="E34" si="1">+D34*$D$13</f>
        <v>101.10000000000001</v>
      </c>
      <c r="F34" s="36">
        <f t="shared" ref="F34" si="2">+E34*$D$13</f>
        <v>68.141400000000004</v>
      </c>
      <c r="G34" s="36">
        <f t="shared" ref="G34" si="3">+F34*$D$13</f>
        <v>45.927303600000009</v>
      </c>
      <c r="H34" s="36">
        <f t="shared" ref="H34" si="4">+G34*$D$13</f>
        <v>30.95500262640001</v>
      </c>
      <c r="I34" s="36">
        <f t="shared" ref="I34" si="5">+H34*$D$13</f>
        <v>20.863671770193609</v>
      </c>
      <c r="J34" s="36">
        <f t="shared" ref="J34" si="6">+I34*$D$13</f>
        <v>14.062114773110492</v>
      </c>
      <c r="K34" s="36">
        <f t="shared" ref="K34" si="7">+J34*$D$13</f>
        <v>9.4778653570764728</v>
      </c>
      <c r="L34" s="36">
        <f t="shared" ref="L34" si="8">+K34*$D$13</f>
        <v>6.3880812506695435</v>
      </c>
      <c r="M34" s="36">
        <f t="shared" ref="M34" si="9">+L34*$D$13</f>
        <v>4.3055667629512726</v>
      </c>
      <c r="N34" s="37" t="s">
        <v>70</v>
      </c>
    </row>
    <row r="35" spans="1:14" s="9" customFormat="1" x14ac:dyDescent="0.35">
      <c r="A35" t="s">
        <v>39</v>
      </c>
      <c r="B35" s="1" t="s">
        <v>41</v>
      </c>
      <c r="C35">
        <v>-2.5927335757055801</v>
      </c>
      <c r="D35" s="1">
        <f>$C$10+D34</f>
        <v>147.40726642429442</v>
      </c>
      <c r="E35" s="1">
        <f>$C$10+E34</f>
        <v>98.507266424294428</v>
      </c>
      <c r="F35" s="1">
        <f>$C$10+F34</f>
        <v>65.548666424294424</v>
      </c>
      <c r="G35" s="1">
        <f>$C$10+G34</f>
        <v>43.334570024294429</v>
      </c>
      <c r="H35" s="1">
        <f>$C$10+H34</f>
        <v>28.362269050694429</v>
      </c>
      <c r="I35" s="1">
        <f>$C$10+I34</f>
        <v>18.270938194488028</v>
      </c>
      <c r="J35" s="1">
        <f>$C$10+J34</f>
        <v>11.469381197404912</v>
      </c>
      <c r="K35" s="1">
        <f>$C$10+K34</f>
        <v>6.8851317813708928</v>
      </c>
      <c r="L35" s="1">
        <f>$C$10+L34</f>
        <v>3.7953476749639634</v>
      </c>
      <c r="M35" s="1">
        <f>$C$10+M34</f>
        <v>1.7128331872456926</v>
      </c>
    </row>
    <row r="36" spans="1:14" s="9" customFormat="1" x14ac:dyDescent="0.35">
      <c r="A36" s="9" t="s">
        <v>65</v>
      </c>
    </row>
    <row r="37" spans="1:14" s="1" customFormat="1" x14ac:dyDescent="0.35">
      <c r="A37" s="1" t="s">
        <v>1</v>
      </c>
      <c r="C37" s="1">
        <v>128.550350663649</v>
      </c>
      <c r="D37" s="1">
        <v>88.334242793032104</v>
      </c>
      <c r="E37" s="1">
        <v>59.063021775256203</v>
      </c>
      <c r="F37" s="1">
        <v>39.328719751334603</v>
      </c>
      <c r="G37" s="1">
        <v>25.4470956031989</v>
      </c>
      <c r="H37" s="1">
        <v>17.320043331890702</v>
      </c>
      <c r="I37" s="1">
        <v>11.745429681644801</v>
      </c>
      <c r="J37" s="1">
        <v>7.9550821387215596</v>
      </c>
      <c r="K37" s="1">
        <v>5.3891388974561503</v>
      </c>
      <c r="L37" s="1">
        <v>3.6558725565264498</v>
      </c>
    </row>
    <row r="38" spans="1:14" s="1" customFormat="1" x14ac:dyDescent="0.35">
      <c r="A38" s="1" t="s">
        <v>0</v>
      </c>
      <c r="C38" s="1">
        <v>-9.0476842007779403</v>
      </c>
      <c r="D38" s="1">
        <v>-6.2115387316337198</v>
      </c>
      <c r="E38" s="1">
        <v>-5.5212822863361701</v>
      </c>
      <c r="F38" s="1">
        <v>-4.6316994513825698</v>
      </c>
      <c r="G38" s="1">
        <v>-4.5607179723849898</v>
      </c>
      <c r="H38" s="1">
        <v>-2.99691308983751</v>
      </c>
      <c r="I38" s="1">
        <v>-1.9763657108517001</v>
      </c>
      <c r="J38" s="1">
        <v>-1.3001313251404001</v>
      </c>
      <c r="K38" s="1">
        <v>-0.84837928696881004</v>
      </c>
      <c r="L38" s="1">
        <v>-0.54529596179649498</v>
      </c>
    </row>
    <row r="40" spans="1:14" ht="21" x14ac:dyDescent="0.5">
      <c r="A40" s="11" t="s">
        <v>82</v>
      </c>
    </row>
    <row r="41" spans="1:14" x14ac:dyDescent="0.35">
      <c r="B41" t="s">
        <v>40</v>
      </c>
      <c r="D41" s="10">
        <v>0.67400000000000004</v>
      </c>
    </row>
    <row r="42" spans="1:14" x14ac:dyDescent="0.35">
      <c r="A42" s="1"/>
      <c r="D42" s="10"/>
    </row>
    <row r="43" spans="1:14" x14ac:dyDescent="0.35">
      <c r="A43" s="1" t="s">
        <v>39</v>
      </c>
      <c r="B43" s="1" t="s">
        <v>35</v>
      </c>
      <c r="C43" s="1">
        <v>-1.637</v>
      </c>
      <c r="D43" s="1">
        <v>-10.186999999999983</v>
      </c>
      <c r="E43" s="1">
        <v>-8.252824999999973</v>
      </c>
      <c r="F43" s="1">
        <v>-7.224054031249949</v>
      </c>
      <c r="G43" s="1">
        <v>-6.1009437997812057</v>
      </c>
      <c r="H43" s="1">
        <v>-5.6111202109008076</v>
      </c>
      <c r="I43" s="1">
        <v>-4.3155570221471447</v>
      </c>
      <c r="J43" s="1">
        <v>-3.4423474329271753</v>
      </c>
      <c r="K43" s="1">
        <v>-2.853804169792916</v>
      </c>
      <c r="L43" s="1">
        <v>-2.4571260104404256</v>
      </c>
      <c r="M43" s="1">
        <v>-2.189764931036847</v>
      </c>
      <c r="N43" s="1"/>
    </row>
    <row r="44" spans="1:14" s="37" customFormat="1" x14ac:dyDescent="0.35">
      <c r="A44" s="36" t="s">
        <v>42</v>
      </c>
      <c r="D44" s="36">
        <f>150</f>
        <v>150</v>
      </c>
      <c r="E44" s="36">
        <f t="shared" ref="E44" si="10">+D44*$D$13</f>
        <v>101.10000000000001</v>
      </c>
      <c r="F44" s="36">
        <f t="shared" ref="F44" si="11">+E44*$D$13</f>
        <v>68.141400000000004</v>
      </c>
      <c r="G44" s="36">
        <f t="shared" ref="G44" si="12">+F44*$D$13</f>
        <v>45.927303600000009</v>
      </c>
      <c r="H44" s="36">
        <f t="shared" ref="H44" si="13">+G44*$D$13</f>
        <v>30.95500262640001</v>
      </c>
      <c r="I44" s="36">
        <f t="shared" ref="I44" si="14">+H44*$D$13</f>
        <v>20.863671770193609</v>
      </c>
      <c r="J44" s="36">
        <f t="shared" ref="J44" si="15">+I44*$D$13</f>
        <v>14.062114773110492</v>
      </c>
      <c r="K44" s="36">
        <f t="shared" ref="K44" si="16">+J44*$D$13</f>
        <v>9.4778653570764728</v>
      </c>
      <c r="L44" s="36">
        <f t="shared" ref="L44" si="17">+K44*$D$13</f>
        <v>6.3880812506695435</v>
      </c>
      <c r="M44" s="36">
        <f t="shared" ref="M44" si="18">+L44*$D$13</f>
        <v>4.3055667629512726</v>
      </c>
      <c r="N44" s="37" t="s">
        <v>70</v>
      </c>
    </row>
    <row r="45" spans="1:14" s="9" customFormat="1" x14ac:dyDescent="0.35">
      <c r="A45" t="s">
        <v>39</v>
      </c>
      <c r="B45" s="1" t="s">
        <v>41</v>
      </c>
      <c r="C45">
        <v>-2.5927335757055801</v>
      </c>
      <c r="D45" s="1">
        <f>$C$10+D44</f>
        <v>147.40726642429442</v>
      </c>
      <c r="E45" s="1">
        <f>$C$10+E44</f>
        <v>98.507266424294428</v>
      </c>
      <c r="F45" s="1">
        <f>$C$10+F44</f>
        <v>65.548666424294424</v>
      </c>
      <c r="G45" s="1">
        <f>$C$10+G44</f>
        <v>43.334570024294429</v>
      </c>
      <c r="H45" s="1">
        <f>$C$10+H44</f>
        <v>28.362269050694429</v>
      </c>
      <c r="I45" s="1">
        <f>$C$10+I44</f>
        <v>18.270938194488028</v>
      </c>
      <c r="J45" s="1">
        <f>$C$10+J44</f>
        <v>11.469381197404912</v>
      </c>
      <c r="K45" s="1">
        <f>$C$10+K44</f>
        <v>6.8851317813708928</v>
      </c>
      <c r="L45" s="1">
        <f>$C$10+L44</f>
        <v>3.7953476749639634</v>
      </c>
      <c r="M45" s="1">
        <f>$C$10+M44</f>
        <v>1.7128331872456926</v>
      </c>
    </row>
    <row r="46" spans="1:14" s="9" customFormat="1" x14ac:dyDescent="0.35">
      <c r="A46" s="9" t="s">
        <v>65</v>
      </c>
    </row>
    <row r="47" spans="1:14" s="1" customFormat="1" x14ac:dyDescent="0.35">
      <c r="A47" s="1" t="s">
        <v>1</v>
      </c>
      <c r="C47" s="1">
        <v>153.84030034314799</v>
      </c>
      <c r="D47" s="1">
        <v>105.329936554249</v>
      </c>
      <c r="E47" s="1">
        <v>70.653791503218898</v>
      </c>
      <c r="F47" s="1">
        <v>47.249908424217303</v>
      </c>
      <c r="G47" s="1">
        <v>31.032763652959201</v>
      </c>
      <c r="H47" s="1">
        <v>21.058905193665801</v>
      </c>
      <c r="I47" s="1">
        <v>14.247864581391701</v>
      </c>
      <c r="J47" s="1">
        <v>9.6304516648882306</v>
      </c>
      <c r="K47" s="1">
        <v>6.5102532862174396</v>
      </c>
      <c r="L47" s="1">
        <v>4.4048189675850997</v>
      </c>
    </row>
    <row r="48" spans="1:14" s="1" customFormat="1" x14ac:dyDescent="0.35">
      <c r="A48" s="1" t="s">
        <v>0</v>
      </c>
      <c r="C48" s="1">
        <v>-9.7635287215578703</v>
      </c>
      <c r="D48" s="1">
        <v>-7.1461274131554404</v>
      </c>
      <c r="E48" s="1">
        <v>-6.3414988084669099</v>
      </c>
      <c r="F48" s="1">
        <v>-5.2667689156742297</v>
      </c>
      <c r="G48" s="1">
        <v>-5.0251898893340901</v>
      </c>
      <c r="H48" s="1">
        <v>-3.3283535798913402</v>
      </c>
      <c r="I48" s="1">
        <v>-2.2034766078843502</v>
      </c>
      <c r="J48" s="1">
        <v>-1.45115286317382</v>
      </c>
      <c r="K48" s="1">
        <v>-0.94590256936862704</v>
      </c>
      <c r="L48" s="1">
        <v>-0.60592781396357298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README</vt:lpstr>
      <vt:lpstr>SPF</vt:lpstr>
      <vt:lpstr>bls TEMP</vt:lpstr>
      <vt:lpstr>CPS_Aggregate_NSA</vt:lpstr>
      <vt:lpstr>shocks_2021</vt:lpstr>
    </vt:vector>
  </TitlesOfParts>
  <Company>HEC Montréal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</dc:creator>
  <cp:lastModifiedBy>federico ravenna</cp:lastModifiedBy>
  <dcterms:created xsi:type="dcterms:W3CDTF">2020-05-09T08:04:30Z</dcterms:created>
  <dcterms:modified xsi:type="dcterms:W3CDTF">2021-09-24T16:11:26Z</dcterms:modified>
</cp:coreProperties>
</file>