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7765" windowHeight="11055" activeTab="2"/>
  </bookViews>
  <sheets>
    <sheet name="Counterfactual_2009" sheetId="1" r:id="rId1"/>
    <sheet name="Counterfactual_2009_oldWeights" sheetId="3" r:id="rId2"/>
    <sheet name="Counterfactual_2003" sheetId="2" r:id="rId3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6" i="1" l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S4" i="1"/>
  <c r="S3" i="1"/>
  <c r="S2" i="1"/>
  <c r="R36" i="3"/>
  <c r="V36" i="3" s="1"/>
  <c r="Q36" i="3"/>
  <c r="R35" i="3"/>
  <c r="Q35" i="3"/>
  <c r="R34" i="3"/>
  <c r="Q34" i="3"/>
  <c r="V34" i="3" s="1"/>
  <c r="R33" i="3"/>
  <c r="Q33" i="3"/>
  <c r="R32" i="3"/>
  <c r="Q32" i="3"/>
  <c r="V32" i="3" s="1"/>
  <c r="R31" i="3"/>
  <c r="Q31" i="3"/>
  <c r="V31" i="3" s="1"/>
  <c r="R30" i="3"/>
  <c r="Q30" i="3"/>
  <c r="V30" i="3" s="1"/>
  <c r="R29" i="3"/>
  <c r="Q29" i="3"/>
  <c r="R28" i="3"/>
  <c r="Q28" i="3"/>
  <c r="V35" i="3"/>
  <c r="V33" i="3"/>
  <c r="V29" i="3"/>
  <c r="V28" i="3"/>
  <c r="V18" i="3"/>
  <c r="V17" i="3"/>
  <c r="V16" i="3"/>
  <c r="V15" i="3"/>
  <c r="V14" i="3"/>
  <c r="V13" i="3"/>
  <c r="V12" i="3"/>
  <c r="V11" i="3"/>
  <c r="V10" i="3"/>
  <c r="V9" i="3"/>
  <c r="V8" i="3"/>
  <c r="V7" i="3"/>
  <c r="V6" i="3"/>
  <c r="V5" i="3"/>
  <c r="V4" i="3"/>
  <c r="V3" i="3"/>
  <c r="R27" i="3"/>
  <c r="Q27" i="3"/>
  <c r="R26" i="3"/>
  <c r="Q26" i="3"/>
  <c r="R25" i="3"/>
  <c r="Q25" i="3"/>
  <c r="R24" i="3"/>
  <c r="Q24" i="3"/>
  <c r="R23" i="3"/>
  <c r="V23" i="3" s="1"/>
  <c r="Q23" i="3"/>
  <c r="R22" i="3"/>
  <c r="Q22" i="3"/>
  <c r="R21" i="3"/>
  <c r="Q21" i="3"/>
  <c r="R20" i="3"/>
  <c r="Q20" i="3"/>
  <c r="R19" i="3"/>
  <c r="Q19" i="3"/>
  <c r="R18" i="3"/>
  <c r="Q18" i="3"/>
  <c r="R17" i="3"/>
  <c r="Q17" i="3"/>
  <c r="R16" i="3"/>
  <c r="Q16" i="3"/>
  <c r="R15" i="3"/>
  <c r="Q15" i="3"/>
  <c r="R14" i="3"/>
  <c r="Q14" i="3"/>
  <c r="R13" i="3"/>
  <c r="Q13" i="3"/>
  <c r="R12" i="3"/>
  <c r="Q12" i="3"/>
  <c r="R11" i="3"/>
  <c r="Q11" i="3"/>
  <c r="R10" i="3"/>
  <c r="Q10" i="3"/>
  <c r="R9" i="3"/>
  <c r="Q9" i="3"/>
  <c r="R8" i="3"/>
  <c r="Q8" i="3"/>
  <c r="R7" i="3"/>
  <c r="Q7" i="3"/>
  <c r="R6" i="3"/>
  <c r="Q6" i="3"/>
  <c r="R5" i="3"/>
  <c r="Q5" i="3"/>
  <c r="R4" i="3"/>
  <c r="Q4" i="3"/>
  <c r="R3" i="3"/>
  <c r="Q3" i="3"/>
  <c r="R2" i="3"/>
  <c r="Q2" i="3"/>
  <c r="J41" i="3"/>
  <c r="I41" i="3"/>
  <c r="J40" i="3"/>
  <c r="I40" i="3"/>
  <c r="J39" i="3"/>
  <c r="I39" i="3"/>
  <c r="J38" i="3"/>
  <c r="I38" i="3"/>
  <c r="J37" i="3"/>
  <c r="I37" i="3"/>
  <c r="U36" i="3"/>
  <c r="T36" i="3"/>
  <c r="S36" i="3"/>
  <c r="J36" i="3"/>
  <c r="I36" i="3"/>
  <c r="U35" i="3"/>
  <c r="T35" i="3"/>
  <c r="S35" i="3"/>
  <c r="J35" i="3"/>
  <c r="I35" i="3"/>
  <c r="U34" i="3"/>
  <c r="T34" i="3"/>
  <c r="S34" i="3"/>
  <c r="J34" i="3"/>
  <c r="I34" i="3"/>
  <c r="U33" i="3"/>
  <c r="T33" i="3"/>
  <c r="S33" i="3"/>
  <c r="J33" i="3"/>
  <c r="I33" i="3"/>
  <c r="U32" i="3"/>
  <c r="T32" i="3"/>
  <c r="S32" i="3"/>
  <c r="J32" i="3"/>
  <c r="I32" i="3"/>
  <c r="U31" i="3"/>
  <c r="T31" i="3"/>
  <c r="S31" i="3"/>
  <c r="J31" i="3"/>
  <c r="I31" i="3"/>
  <c r="U30" i="3"/>
  <c r="T30" i="3"/>
  <c r="S30" i="3"/>
  <c r="J30" i="3"/>
  <c r="I30" i="3"/>
  <c r="U29" i="3"/>
  <c r="T29" i="3"/>
  <c r="S29" i="3"/>
  <c r="J29" i="3"/>
  <c r="I29" i="3"/>
  <c r="U28" i="3"/>
  <c r="T28" i="3"/>
  <c r="S28" i="3"/>
  <c r="J28" i="3"/>
  <c r="I28" i="3"/>
  <c r="U27" i="3"/>
  <c r="T27" i="3"/>
  <c r="S27" i="3"/>
  <c r="J27" i="3"/>
  <c r="I27" i="3"/>
  <c r="U26" i="3"/>
  <c r="T26" i="3"/>
  <c r="S26" i="3"/>
  <c r="J26" i="3"/>
  <c r="I26" i="3"/>
  <c r="U25" i="3"/>
  <c r="T25" i="3"/>
  <c r="S25" i="3"/>
  <c r="J25" i="3"/>
  <c r="I25" i="3"/>
  <c r="U24" i="3"/>
  <c r="T24" i="3"/>
  <c r="S24" i="3"/>
  <c r="J24" i="3"/>
  <c r="I24" i="3"/>
  <c r="U23" i="3"/>
  <c r="T23" i="3"/>
  <c r="S23" i="3"/>
  <c r="J23" i="3"/>
  <c r="I23" i="3"/>
  <c r="U22" i="3"/>
  <c r="T22" i="3"/>
  <c r="S22" i="3"/>
  <c r="J22" i="3"/>
  <c r="I22" i="3"/>
  <c r="U21" i="3"/>
  <c r="T21" i="3"/>
  <c r="S21" i="3"/>
  <c r="J21" i="3"/>
  <c r="I21" i="3"/>
  <c r="U20" i="3"/>
  <c r="T20" i="3"/>
  <c r="S20" i="3"/>
  <c r="J20" i="3"/>
  <c r="I20" i="3"/>
  <c r="U19" i="3"/>
  <c r="T19" i="3"/>
  <c r="S19" i="3"/>
  <c r="J19" i="3"/>
  <c r="I19" i="3"/>
  <c r="U18" i="3"/>
  <c r="T18" i="3"/>
  <c r="S18" i="3"/>
  <c r="J18" i="3"/>
  <c r="I18" i="3"/>
  <c r="U17" i="3"/>
  <c r="T17" i="3"/>
  <c r="S17" i="3"/>
  <c r="J17" i="3"/>
  <c r="I17" i="3"/>
  <c r="U16" i="3"/>
  <c r="T16" i="3"/>
  <c r="S16" i="3"/>
  <c r="J16" i="3"/>
  <c r="I16" i="3"/>
  <c r="U15" i="3"/>
  <c r="T15" i="3"/>
  <c r="S15" i="3"/>
  <c r="J15" i="3"/>
  <c r="I15" i="3"/>
  <c r="U14" i="3"/>
  <c r="T14" i="3"/>
  <c r="S14" i="3"/>
  <c r="J14" i="3"/>
  <c r="I14" i="3"/>
  <c r="U13" i="3"/>
  <c r="T13" i="3"/>
  <c r="S13" i="3"/>
  <c r="J13" i="3"/>
  <c r="I13" i="3"/>
  <c r="U12" i="3"/>
  <c r="T12" i="3"/>
  <c r="S12" i="3"/>
  <c r="J12" i="3"/>
  <c r="I12" i="3"/>
  <c r="U11" i="3"/>
  <c r="T11" i="3"/>
  <c r="S11" i="3"/>
  <c r="J11" i="3"/>
  <c r="I11" i="3"/>
  <c r="U10" i="3"/>
  <c r="T10" i="3"/>
  <c r="S10" i="3"/>
  <c r="J10" i="3"/>
  <c r="I10" i="3"/>
  <c r="U9" i="3"/>
  <c r="T9" i="3"/>
  <c r="S9" i="3"/>
  <c r="J9" i="3"/>
  <c r="I9" i="3"/>
  <c r="U8" i="3"/>
  <c r="T8" i="3"/>
  <c r="S8" i="3"/>
  <c r="J8" i="3"/>
  <c r="I8" i="3"/>
  <c r="U7" i="3"/>
  <c r="T7" i="3"/>
  <c r="S7" i="3"/>
  <c r="J7" i="3"/>
  <c r="I7" i="3"/>
  <c r="U6" i="3"/>
  <c r="T6" i="3"/>
  <c r="S6" i="3"/>
  <c r="J6" i="3"/>
  <c r="I6" i="3"/>
  <c r="U5" i="3"/>
  <c r="T5" i="3"/>
  <c r="S5" i="3"/>
  <c r="J5" i="3"/>
  <c r="I5" i="3"/>
  <c r="U4" i="3"/>
  <c r="T4" i="3"/>
  <c r="S4" i="3"/>
  <c r="J4" i="3"/>
  <c r="I4" i="3"/>
  <c r="U3" i="3"/>
  <c r="T3" i="3"/>
  <c r="S3" i="3"/>
  <c r="J3" i="3"/>
  <c r="I3" i="3"/>
  <c r="J2" i="3"/>
  <c r="I2" i="3"/>
  <c r="Q16" i="2"/>
  <c r="P16" i="2"/>
  <c r="R16" i="2" s="1"/>
  <c r="O16" i="2"/>
  <c r="Q15" i="2"/>
  <c r="P15" i="2"/>
  <c r="R15" i="2" s="1"/>
  <c r="O15" i="2"/>
  <c r="Q14" i="2"/>
  <c r="P14" i="2"/>
  <c r="R14" i="2" s="1"/>
  <c r="O14" i="2"/>
  <c r="Q13" i="2"/>
  <c r="P13" i="2"/>
  <c r="R13" i="2" s="1"/>
  <c r="O13" i="2"/>
  <c r="Q12" i="2"/>
  <c r="P12" i="2"/>
  <c r="R12" i="2" s="1"/>
  <c r="O12" i="2"/>
  <c r="Q11" i="2"/>
  <c r="P11" i="2"/>
  <c r="R11" i="2" s="1"/>
  <c r="O11" i="2"/>
  <c r="Q10" i="2"/>
  <c r="P10" i="2"/>
  <c r="R10" i="2" s="1"/>
  <c r="O10" i="2"/>
  <c r="Q9" i="2"/>
  <c r="P9" i="2"/>
  <c r="R9" i="2" s="1"/>
  <c r="O9" i="2"/>
  <c r="Q8" i="2"/>
  <c r="P8" i="2"/>
  <c r="R8" i="2" s="1"/>
  <c r="O8" i="2"/>
  <c r="Q7" i="2"/>
  <c r="P7" i="2"/>
  <c r="R7" i="2" s="1"/>
  <c r="O7" i="2"/>
  <c r="Q6" i="2"/>
  <c r="P6" i="2"/>
  <c r="R6" i="2" s="1"/>
  <c r="O6" i="2"/>
  <c r="Q5" i="2"/>
  <c r="P5" i="2"/>
  <c r="R5" i="2" s="1"/>
  <c r="O5" i="2"/>
  <c r="Q4" i="2"/>
  <c r="P4" i="2"/>
  <c r="R4" i="2" s="1"/>
  <c r="O4" i="2"/>
  <c r="Q3" i="2"/>
  <c r="P3" i="2"/>
  <c r="R3" i="2" s="1"/>
  <c r="O3" i="2"/>
  <c r="J16" i="2"/>
  <c r="I16" i="2"/>
  <c r="J15" i="2"/>
  <c r="I15" i="2"/>
  <c r="J14" i="2"/>
  <c r="I14" i="2"/>
  <c r="J13" i="2"/>
  <c r="I13" i="2"/>
  <c r="J12" i="2"/>
  <c r="I12" i="2"/>
  <c r="J11" i="2"/>
  <c r="I11" i="2"/>
  <c r="J10" i="2"/>
  <c r="I10" i="2"/>
  <c r="J9" i="2"/>
  <c r="I9" i="2"/>
  <c r="J8" i="2"/>
  <c r="I8" i="2"/>
  <c r="J7" i="2"/>
  <c r="I7" i="2"/>
  <c r="J6" i="2"/>
  <c r="I6" i="2"/>
  <c r="J5" i="2"/>
  <c r="I5" i="2"/>
  <c r="J4" i="2"/>
  <c r="I4" i="2"/>
  <c r="J3" i="2"/>
  <c r="I3" i="2"/>
  <c r="J2" i="2"/>
  <c r="I2" i="2"/>
  <c r="V21" i="3" l="1"/>
  <c r="V25" i="3"/>
  <c r="V19" i="3"/>
  <c r="V27" i="3"/>
  <c r="V22" i="3"/>
  <c r="V26" i="3"/>
  <c r="V20" i="3"/>
  <c r="V24" i="3"/>
  <c r="R36" i="1" l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R6" i="1"/>
  <c r="R5" i="1"/>
  <c r="R4" i="1"/>
  <c r="R3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J25" i="1"/>
  <c r="I25" i="1"/>
  <c r="J24" i="1"/>
  <c r="I24" i="1"/>
  <c r="J23" i="1"/>
  <c r="I23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J14" i="1"/>
  <c r="I14" i="1"/>
  <c r="J13" i="1"/>
  <c r="I13" i="1"/>
  <c r="J12" i="1"/>
  <c r="I12" i="1"/>
  <c r="J11" i="1"/>
  <c r="I11" i="1"/>
  <c r="J10" i="1"/>
  <c r="I10" i="1"/>
  <c r="J9" i="1"/>
  <c r="I9" i="1"/>
  <c r="J8" i="1"/>
  <c r="I8" i="1"/>
  <c r="J7" i="1"/>
  <c r="I7" i="1"/>
  <c r="J6" i="1"/>
  <c r="I6" i="1"/>
  <c r="J5" i="1"/>
  <c r="I5" i="1"/>
  <c r="J4" i="1"/>
  <c r="I4" i="1"/>
  <c r="J3" i="1"/>
  <c r="I3" i="1"/>
  <c r="J2" i="1"/>
  <c r="I2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Q36" i="1" l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Q5" i="1"/>
  <c r="Q4" i="1"/>
  <c r="Q3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P3" i="1"/>
</calcChain>
</file>

<file path=xl/sharedStrings.xml><?xml version="1.0" encoding="utf-8"?>
<sst xmlns="http://schemas.openxmlformats.org/spreadsheetml/2006/main" count="263" uniqueCount="147">
  <si>
    <t>20094</t>
  </si>
  <si>
    <t>2009Q4</t>
  </si>
  <si>
    <t>20101</t>
  </si>
  <si>
    <t>2010Q1</t>
  </si>
  <si>
    <t>20102</t>
  </si>
  <si>
    <t>2010Q2</t>
  </si>
  <si>
    <t>20103</t>
  </si>
  <si>
    <t>2010Q3</t>
  </si>
  <si>
    <t>20104</t>
  </si>
  <si>
    <t>2010Q4</t>
  </si>
  <si>
    <t>20111</t>
  </si>
  <si>
    <t>2011Q1</t>
  </si>
  <si>
    <t>20112</t>
  </si>
  <si>
    <t>2011Q2</t>
  </si>
  <si>
    <t>20113</t>
  </si>
  <si>
    <t>2011Q3</t>
  </si>
  <si>
    <t>20114</t>
  </si>
  <si>
    <t>2011Q4</t>
  </si>
  <si>
    <t>20121</t>
  </si>
  <si>
    <t>2012Q1</t>
  </si>
  <si>
    <t>20122</t>
  </si>
  <si>
    <t>2012Q2</t>
  </si>
  <si>
    <t>20123</t>
  </si>
  <si>
    <t>2012Q3</t>
  </si>
  <si>
    <t>20124</t>
  </si>
  <si>
    <t>2012Q4</t>
  </si>
  <si>
    <t>20131</t>
  </si>
  <si>
    <t>2013Q1</t>
  </si>
  <si>
    <t>20132</t>
  </si>
  <si>
    <t>2013Q2</t>
  </si>
  <si>
    <t>20133</t>
  </si>
  <si>
    <t>2013Q3</t>
  </si>
  <si>
    <t>20134</t>
  </si>
  <si>
    <t>2013Q4</t>
  </si>
  <si>
    <t>20141</t>
  </si>
  <si>
    <t>2014Q1</t>
  </si>
  <si>
    <t>20142</t>
  </si>
  <si>
    <t>2014Q2</t>
  </si>
  <si>
    <t>20143</t>
  </si>
  <si>
    <t>2014Q3</t>
  </si>
  <si>
    <t>20144</t>
  </si>
  <si>
    <t>2014Q4</t>
  </si>
  <si>
    <t>20151</t>
  </si>
  <si>
    <t>2015Q1</t>
  </si>
  <si>
    <t>20152</t>
  </si>
  <si>
    <t>2015Q2</t>
  </si>
  <si>
    <t>20153</t>
  </si>
  <si>
    <t>2015Q3</t>
  </si>
  <si>
    <t>20154</t>
  </si>
  <si>
    <t>2015Q4</t>
  </si>
  <si>
    <t>20161</t>
  </si>
  <si>
    <t>2016Q1</t>
  </si>
  <si>
    <t>20162</t>
  </si>
  <si>
    <t>2016Q2</t>
  </si>
  <si>
    <t>20163</t>
  </si>
  <si>
    <t>2016Q3</t>
  </si>
  <si>
    <t>20164</t>
  </si>
  <si>
    <t>2016Q4</t>
  </si>
  <si>
    <t>20171</t>
  </si>
  <si>
    <t>2017Q1</t>
  </si>
  <si>
    <t>20172</t>
  </si>
  <si>
    <t>2017Q2</t>
  </si>
  <si>
    <t>20173</t>
  </si>
  <si>
    <t>2017Q3</t>
  </si>
  <si>
    <t>20174</t>
  </si>
  <si>
    <t>2017Q4</t>
  </si>
  <si>
    <t>20181</t>
  </si>
  <si>
    <t>2018Q1</t>
  </si>
  <si>
    <t>20182</t>
  </si>
  <si>
    <t>2018Q2</t>
  </si>
  <si>
    <t>20183</t>
  </si>
  <si>
    <t>2018Q3</t>
  </si>
  <si>
    <t>20184</t>
  </si>
  <si>
    <t>2018Q4</t>
  </si>
  <si>
    <t>20191</t>
  </si>
  <si>
    <t>2019Q1</t>
  </si>
  <si>
    <t>20192</t>
  </si>
  <si>
    <t>2019Q2</t>
  </si>
  <si>
    <t>20193</t>
  </si>
  <si>
    <t>2019Q3</t>
  </si>
  <si>
    <t>date</t>
  </si>
  <si>
    <t>date1</t>
  </si>
  <si>
    <t>cum_unemp</t>
  </si>
  <si>
    <t>cum_unemp82</t>
  </si>
  <si>
    <t>cpi_goods82</t>
  </si>
  <si>
    <t>cpi_services82</t>
  </si>
  <si>
    <t>cpi</t>
  </si>
  <si>
    <t>cpi_goods</t>
  </si>
  <si>
    <t>cpi_services</t>
  </si>
  <si>
    <t>cpi_goods82_new</t>
  </si>
  <si>
    <t>cpi_services82_new</t>
  </si>
  <si>
    <t>cpi82</t>
  </si>
  <si>
    <t>cpi82_new</t>
  </si>
  <si>
    <t>cpi_counterf</t>
  </si>
  <si>
    <t>weight_goods_raw</t>
  </si>
  <si>
    <t>weight_services_raw</t>
  </si>
  <si>
    <t>wgt_goods</t>
  </si>
  <si>
    <t>wgt_services</t>
  </si>
  <si>
    <t>2003Q2</t>
  </si>
  <si>
    <t>2003Q3</t>
  </si>
  <si>
    <t>2003Q4</t>
  </si>
  <si>
    <t>2004Q1</t>
  </si>
  <si>
    <t>2004Q2</t>
  </si>
  <si>
    <t>2004Q3</t>
  </si>
  <si>
    <t>2004Q4</t>
  </si>
  <si>
    <t>2005Q1</t>
  </si>
  <si>
    <t>2005Q2</t>
  </si>
  <si>
    <t>2005Q3</t>
  </si>
  <si>
    <t>2005Q4</t>
  </si>
  <si>
    <t>2006Q1</t>
  </si>
  <si>
    <t>2006Q2</t>
  </si>
  <si>
    <t>2006Q3</t>
  </si>
  <si>
    <t>2006Q4</t>
  </si>
  <si>
    <t>20032</t>
  </si>
  <si>
    <t>20033</t>
  </si>
  <si>
    <t>20034</t>
  </si>
  <si>
    <t>20041</t>
  </si>
  <si>
    <t>20042</t>
  </si>
  <si>
    <t>20043</t>
  </si>
  <si>
    <t>20044</t>
  </si>
  <si>
    <t>20051</t>
  </si>
  <si>
    <t>20052</t>
  </si>
  <si>
    <t>20053</t>
  </si>
  <si>
    <t>20054</t>
  </si>
  <si>
    <t>20061</t>
  </si>
  <si>
    <t>20062</t>
  </si>
  <si>
    <t>20063</t>
  </si>
  <si>
    <t>20064</t>
  </si>
  <si>
    <t>weight_goods_raw82</t>
  </si>
  <si>
    <t>weight_services_raw82</t>
  </si>
  <si>
    <t>wgt_goods82</t>
  </si>
  <si>
    <t>wgt_services82</t>
  </si>
  <si>
    <t>cpi_counterf_oldweight</t>
  </si>
  <si>
    <t>2007Q1</t>
  </si>
  <si>
    <t>2007Q2</t>
  </si>
  <si>
    <t>2007Q3</t>
  </si>
  <si>
    <t>2007Q4</t>
  </si>
  <si>
    <t>2008Q1</t>
  </si>
  <si>
    <t>2008Q2</t>
  </si>
  <si>
    <t>2008Q3</t>
  </si>
  <si>
    <t>20071</t>
  </si>
  <si>
    <t>20072</t>
  </si>
  <si>
    <t>20073</t>
  </si>
  <si>
    <t>20074</t>
  </si>
  <si>
    <t>20081</t>
  </si>
  <si>
    <t>20082</t>
  </si>
  <si>
    <t>20083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</si>
</sst>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 applyFill="1"/>
    <xf numFmtId="0" fontId="0" fillId="0" borderId="0" xfId="0" applyFill="1"/>
    <xf numFmtId="164" fontId="0" fillId="2" borderId="0" xfId="0" applyNumberFormat="1" applyFill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K2" sqref="K2:N23"/>
    </sheetView>
  </sheetViews>
  <sheetFormatPr defaultRowHeight="15" x14ac:dyDescent="0.25"/>
  <sheetData>
    <row r="1" spans="1:19" x14ac:dyDescent="0.25">
      <c r="A1" t="s">
        <v>80</v>
      </c>
      <c r="B1" t="s">
        <v>81</v>
      </c>
      <c r="C1" t="s">
        <v>82</v>
      </c>
      <c r="D1" t="s">
        <v>86</v>
      </c>
      <c r="E1" t="s">
        <v>87</v>
      </c>
      <c r="F1" t="s">
        <v>88</v>
      </c>
      <c r="G1" t="s">
        <v>94</v>
      </c>
      <c r="H1" t="s">
        <v>95</v>
      </c>
      <c r="I1" t="s">
        <v>96</v>
      </c>
      <c r="J1" t="s">
        <v>97</v>
      </c>
      <c r="K1" t="s">
        <v>83</v>
      </c>
      <c r="L1" t="s">
        <v>91</v>
      </c>
      <c r="M1" t="s">
        <v>84</v>
      </c>
      <c r="N1" t="s">
        <v>85</v>
      </c>
      <c r="O1" t="s">
        <v>92</v>
      </c>
      <c r="P1" t="s">
        <v>89</v>
      </c>
      <c r="Q1" t="s">
        <v>90</v>
      </c>
      <c r="R1" t="s">
        <v>93</v>
      </c>
      <c r="S1" t="s">
        <v>132</v>
      </c>
    </row>
    <row r="2" spans="1:19" x14ac:dyDescent="0.25">
      <c r="A2" s="3" t="s">
        <v>0</v>
      </c>
      <c r="B2" s="4" t="s">
        <v>1</v>
      </c>
      <c r="C2" s="4">
        <v>0</v>
      </c>
      <c r="D2" s="4">
        <v>0</v>
      </c>
      <c r="E2" s="4">
        <v>0</v>
      </c>
      <c r="F2" s="4">
        <v>0</v>
      </c>
      <c r="G2" s="4">
        <v>21.463666666666665</v>
      </c>
      <c r="H2" s="4">
        <v>55.864666666666665</v>
      </c>
      <c r="I2" s="4">
        <f>G2/SUM($G2:$H2)</f>
        <v>0.27756535982929931</v>
      </c>
      <c r="J2" s="4">
        <f>H2/SUM($G2:$H2)</f>
        <v>0.72243464017070069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f>Counterfactual_2009_oldWeights!V2</f>
        <v>0</v>
      </c>
    </row>
    <row r="3" spans="1:19" x14ac:dyDescent="0.25">
      <c r="A3" s="1" t="s">
        <v>2</v>
      </c>
      <c r="B3" s="2" t="s">
        <v>3</v>
      </c>
      <c r="C3" s="2">
        <v>1.8181818181817788</v>
      </c>
      <c r="D3" s="2">
        <v>1.4953598530631496E-2</v>
      </c>
      <c r="E3" s="2">
        <v>0.23827145313104481</v>
      </c>
      <c r="F3" s="2">
        <v>-6.9628758923534484E-2</v>
      </c>
      <c r="G3" s="2">
        <v>21.224333333333334</v>
      </c>
      <c r="H3" s="2">
        <v>56.295666666666669</v>
      </c>
      <c r="I3" s="2">
        <f t="shared" ref="I3:I41" si="0">G3/SUM($G3:$H3)</f>
        <v>0.27379170966632266</v>
      </c>
      <c r="J3" s="2">
        <f t="shared" ref="J3:J41" si="1">H3/SUM($G3:$H3)</f>
        <v>0.72620829033367729</v>
      </c>
      <c r="K3">
        <v>6.0402684563758173</v>
      </c>
      <c r="L3">
        <v>0.6164383561643838</v>
      </c>
      <c r="M3">
        <v>1.3369900582790528</v>
      </c>
      <c r="N3">
        <v>0.1367989056087815</v>
      </c>
      <c r="O3">
        <f>INDEX($L$2:$L$27,MATCH(C3,$K$2:$K$27,1))+(C3-INDEX($K$2:$K$27,MATCH(C3,$K$2:$K$27,1)))*(INDEX($L$2:$L$27,MATCH(C3,$K$2:$K$27,1)+1)-INDEX($L$2:$L$27,MATCH(C3,$K$2:$K$27,1)))/(INDEX($K$2:$K$27,MATCH(C3,$K$2:$K$27,1)+1)-INDEX($K$2:$K$27,MATCH(C3,$K$2:$K$27,1)))</f>
        <v>0.18555417185553846</v>
      </c>
      <c r="P3">
        <f t="shared" ref="P3:P36" si="2">INDEX($M$2:$M$27,MATCH(C3,$K$2:$K$27,1))+(C3-INDEX($K$2:$K$27,MATCH(C3,$K$2:$K$27,1)))*(INDEX($M$2:$M$27,MATCH(C3,$K$2:$K$27,1)+1)-INDEX($M$2:$M$27,MATCH(C3,$K$2:$K$27,1)))/(INDEX($K$2:$K$27,MATCH(C3,$K$2:$K$27,1)+1)-INDEX($K$2:$K$27,MATCH(C3,$K$2:$K$27,1)))</f>
        <v>0.40244751249207122</v>
      </c>
      <c r="Q3">
        <f>INDEX($N$2:$N$27,MATCH(C3,$K$2:$K$27,1))+(C3-INDEX($K$2:$K$27,MATCH(C3,$K$2:$K$27,1)))*(INDEX($N$2:$N$27,MATCH(C3,$K$2:$K$27,1)+1)-INDEX($N$2:$N$27,MATCH(C3,$K$2:$K$27,1)))/(INDEX($K$2:$K$27,MATCH(C3,$K$2:$K$27,1)+1)-INDEX($K$2:$K$27,MATCH(C3,$K$2:$K$27,1)))</f>
        <v>4.1177852395369849E-2</v>
      </c>
      <c r="R3">
        <f>P3*I3+F3*J3</f>
        <v>5.9621810520247169E-2</v>
      </c>
      <c r="S3">
        <f>Counterfactual_2009_oldWeights!V3</f>
        <v>8.8629087369262227E-2</v>
      </c>
    </row>
    <row r="4" spans="1:19" x14ac:dyDescent="0.25">
      <c r="A4" s="1" t="s">
        <v>4</v>
      </c>
      <c r="B4" s="2" t="s">
        <v>5</v>
      </c>
      <c r="C4" s="2">
        <v>5.4545454545454337</v>
      </c>
      <c r="D4" s="2">
        <v>0.14047319831793637</v>
      </c>
      <c r="E4" s="2">
        <v>-0.21367868386922284</v>
      </c>
      <c r="F4" s="2">
        <v>0.2728998132002447</v>
      </c>
      <c r="G4" s="2">
        <v>21.133666666666667</v>
      </c>
      <c r="H4" s="2">
        <v>56.238666666666667</v>
      </c>
      <c r="I4" s="2">
        <f t="shared" si="0"/>
        <v>0.27314242386382731</v>
      </c>
      <c r="J4" s="2">
        <f t="shared" si="1"/>
        <v>0.72685757613617274</v>
      </c>
      <c r="K4">
        <v>10.738255033557044</v>
      </c>
      <c r="L4">
        <v>1.6095890410958935</v>
      </c>
      <c r="M4">
        <v>2.2968803565306839</v>
      </c>
      <c r="N4">
        <v>1.2653898768810068</v>
      </c>
      <c r="O4">
        <f t="shared" ref="O4:O36" si="3">INDEX($L$2:$L$27,MATCH(C4,$K$2:$K$27,1))+(C4-INDEX($K$2:$K$27,MATCH(C4,$K$2:$K$27,1)))*(INDEX($L$2:$L$27,MATCH(C4,$K$2:$K$27,1)+1)-INDEX($L$2:$L$27,MATCH(C4,$K$2:$K$27,1)))/(INDEX($K$2:$K$27,MATCH(C4,$K$2:$K$27,1)+1)-INDEX($K$2:$K$27,MATCH(C4,$K$2:$K$27,1)))</f>
        <v>0.55666251556662527</v>
      </c>
      <c r="P4">
        <f t="shared" si="2"/>
        <v>1.2073425374762352</v>
      </c>
      <c r="Q4">
        <f t="shared" ref="Q4:Q36" si="4">INDEX($N$2:$N$27,MATCH(C4,$K$2:$K$27,1))+(C4-INDEX($K$2:$K$27,MATCH(C4,$K$2:$K$27,1)))*(INDEX($N$2:$N$27,MATCH(C4,$K$2:$K$27,1)+1)-INDEX($N$2:$N$27,MATCH(C4,$K$2:$K$27,1)))/(INDEX($K$2:$K$27,MATCH(C4,$K$2:$K$27,1)+1)-INDEX($K$2:$K$27,MATCH(C4,$K$2:$K$27,1)))</f>
        <v>0.12353355718611175</v>
      </c>
      <c r="R4">
        <f t="shared" ref="R4:R36" si="5">P4*I4+F4*J4</f>
        <v>0.52813576387090688</v>
      </c>
      <c r="S4">
        <f>Counterfactual_2009_oldWeights!V4</f>
        <v>0.57984200324252955</v>
      </c>
    </row>
    <row r="5" spans="1:19" x14ac:dyDescent="0.25">
      <c r="A5" s="1" t="s">
        <v>6</v>
      </c>
      <c r="B5" s="2" t="s">
        <v>7</v>
      </c>
      <c r="C5" s="2">
        <v>8.4848484848484524</v>
      </c>
      <c r="D5" s="2">
        <v>0.3829027502537441</v>
      </c>
      <c r="E5" s="2">
        <v>-0.17678952997649544</v>
      </c>
      <c r="F5" s="2">
        <v>0.5929674953487174</v>
      </c>
      <c r="G5" s="2">
        <v>21.040666666666667</v>
      </c>
      <c r="H5" s="2">
        <v>56.387</v>
      </c>
      <c r="I5" s="2">
        <f t="shared" si="0"/>
        <v>0.2717461028142395</v>
      </c>
      <c r="J5" s="2">
        <f t="shared" si="1"/>
        <v>0.7282538971857605</v>
      </c>
      <c r="K5">
        <v>26.174496644295314</v>
      </c>
      <c r="L5">
        <v>2.876712328767117</v>
      </c>
      <c r="M5">
        <v>3.7367158039081083</v>
      </c>
      <c r="N5">
        <v>2.3255813953488635</v>
      </c>
      <c r="O5">
        <f t="shared" si="3"/>
        <v>1.1332206606179183</v>
      </c>
      <c r="P5">
        <f t="shared" si="2"/>
        <v>1.8364654429104168</v>
      </c>
      <c r="Q5">
        <f t="shared" si="4"/>
        <v>0.72405706468635878</v>
      </c>
      <c r="R5">
        <f t="shared" si="5"/>
        <v>0.93088321645611471</v>
      </c>
      <c r="S5">
        <f>Counterfactual_2009_oldWeights!V5</f>
        <v>0.99699134286026769</v>
      </c>
    </row>
    <row r="6" spans="1:19" x14ac:dyDescent="0.25">
      <c r="A6" s="1" t="s">
        <v>8</v>
      </c>
      <c r="B6" s="2" t="s">
        <v>9</v>
      </c>
      <c r="C6" s="2">
        <v>7.8787878787878158</v>
      </c>
      <c r="D6" s="2">
        <v>0.64557252646333385</v>
      </c>
      <c r="E6" s="2">
        <v>-9.5354982703854674E-2</v>
      </c>
      <c r="F6" s="2">
        <v>0.92389127431857787</v>
      </c>
      <c r="G6" s="2">
        <v>21.004333333333335</v>
      </c>
      <c r="H6" s="2">
        <v>56.339333333333336</v>
      </c>
      <c r="I6" s="2">
        <f t="shared" si="0"/>
        <v>0.27157147105343682</v>
      </c>
      <c r="J6" s="2">
        <f t="shared" si="1"/>
        <v>0.72842852894656307</v>
      </c>
      <c r="K6">
        <v>42.953020134228176</v>
      </c>
      <c r="L6">
        <v>4.2123287671232967</v>
      </c>
      <c r="M6">
        <v>5.0394240658210299</v>
      </c>
      <c r="N6">
        <v>3.6593707250342167</v>
      </c>
      <c r="O6">
        <f t="shared" si="3"/>
        <v>1.0050999229081332</v>
      </c>
      <c r="P6">
        <f t="shared" si="2"/>
        <v>1.7126354390666942</v>
      </c>
      <c r="Q6">
        <f t="shared" si="4"/>
        <v>0.57846394371703469</v>
      </c>
      <c r="R6">
        <f t="shared" si="5"/>
        <v>1.1380916874240381</v>
      </c>
      <c r="S6">
        <f>Counterfactual_2009_oldWeights!V6</f>
        <v>1.1721747510620606</v>
      </c>
    </row>
    <row r="7" spans="1:19" x14ac:dyDescent="0.25">
      <c r="A7" s="1" t="s">
        <v>10</v>
      </c>
      <c r="B7" s="2" t="s">
        <v>11</v>
      </c>
      <c r="C7" s="2">
        <v>16.363636363636331</v>
      </c>
      <c r="D7" s="2">
        <v>1.1210667504470972</v>
      </c>
      <c r="E7" s="2">
        <v>0.31529786251713876</v>
      </c>
      <c r="F7" s="2">
        <v>1.4272647752101575</v>
      </c>
      <c r="G7" s="2">
        <v>20.778000000000002</v>
      </c>
      <c r="H7" s="2">
        <v>55.937333333333328</v>
      </c>
      <c r="I7" s="2">
        <f t="shared" si="0"/>
        <v>0.27084546331459164</v>
      </c>
      <c r="J7" s="2">
        <f t="shared" si="1"/>
        <v>0.72915453668540831</v>
      </c>
      <c r="K7">
        <v>56.375838926174474</v>
      </c>
      <c r="L7">
        <v>5.6506849315068441</v>
      </c>
      <c r="M7">
        <v>5.7936235858758955</v>
      </c>
      <c r="N7">
        <v>5.232558139534893</v>
      </c>
      <c r="O7">
        <f t="shared" si="3"/>
        <v>2.071362824191886</v>
      </c>
      <c r="P7">
        <f t="shared" si="2"/>
        <v>2.8215950926895683</v>
      </c>
      <c r="Q7">
        <f t="shared" si="4"/>
        <v>1.6517521614768005</v>
      </c>
      <c r="R7">
        <f t="shared" si="5"/>
        <v>1.80491281606145</v>
      </c>
      <c r="S7">
        <f>Counterfactual_2009_oldWeights!V7</f>
        <v>1.8847496459528994</v>
      </c>
    </row>
    <row r="8" spans="1:19" x14ac:dyDescent="0.25">
      <c r="A8" s="1" t="s">
        <v>12</v>
      </c>
      <c r="B8" s="2" t="s">
        <v>13</v>
      </c>
      <c r="C8" s="2">
        <v>15.757575757575696</v>
      </c>
      <c r="D8" s="2">
        <v>1.5936910918845637</v>
      </c>
      <c r="E8" s="2">
        <v>0.94914168915205543</v>
      </c>
      <c r="F8" s="2">
        <v>1.8401708025899799</v>
      </c>
      <c r="G8" s="2">
        <v>20.678666666666668</v>
      </c>
      <c r="H8" s="2">
        <v>55.24666666666667</v>
      </c>
      <c r="I8" s="2">
        <f t="shared" si="0"/>
        <v>0.27235529643158191</v>
      </c>
      <c r="J8" s="2">
        <f t="shared" si="1"/>
        <v>0.72764470356841804</v>
      </c>
      <c r="K8">
        <v>65.100671140939582</v>
      </c>
      <c r="L8">
        <v>6.952054794520568</v>
      </c>
      <c r="M8">
        <v>6.9249228659581386</v>
      </c>
      <c r="N8">
        <v>6.5663474692202684</v>
      </c>
      <c r="O8">
        <f t="shared" si="3"/>
        <v>2.021612792607427</v>
      </c>
      <c r="P8">
        <f t="shared" si="2"/>
        <v>2.7650640039783041</v>
      </c>
      <c r="Q8">
        <f t="shared" si="4"/>
        <v>1.6101267237293122</v>
      </c>
      <c r="R8">
        <f t="shared" si="5"/>
        <v>2.0920703646216516</v>
      </c>
      <c r="S8">
        <f>Counterfactual_2009_oldWeights!V8</f>
        <v>2.1589188450144752</v>
      </c>
    </row>
    <row r="9" spans="1:19" x14ac:dyDescent="0.25">
      <c r="A9" s="1" t="s">
        <v>14</v>
      </c>
      <c r="B9" s="2" t="s">
        <v>15</v>
      </c>
      <c r="C9" s="2">
        <v>16.969696969696937</v>
      </c>
      <c r="D9" s="2">
        <v>2.2883537145342858</v>
      </c>
      <c r="E9" s="2">
        <v>1.6950450210082568</v>
      </c>
      <c r="F9" s="2">
        <v>2.5068848866910187</v>
      </c>
      <c r="G9" s="2">
        <v>20.677666666666667</v>
      </c>
      <c r="H9" s="2">
        <v>55.363333333333337</v>
      </c>
      <c r="I9" s="2">
        <f t="shared" si="0"/>
        <v>0.27192786347715925</v>
      </c>
      <c r="J9" s="2">
        <f t="shared" si="1"/>
        <v>0.72807213652284086</v>
      </c>
      <c r="K9">
        <v>65.100671140939582</v>
      </c>
      <c r="L9">
        <v>8.2876712328767042</v>
      </c>
      <c r="M9">
        <v>8.0219403496743169</v>
      </c>
      <c r="N9">
        <v>8.0711354309165539</v>
      </c>
      <c r="O9">
        <f t="shared" si="3"/>
        <v>2.1211128557763423</v>
      </c>
      <c r="P9">
        <f t="shared" si="2"/>
        <v>2.8781261814008294</v>
      </c>
      <c r="Q9">
        <f t="shared" si="4"/>
        <v>1.6933775992242865</v>
      </c>
      <c r="R9">
        <f t="shared" si="5"/>
        <v>2.6078357387959521</v>
      </c>
      <c r="S9">
        <f>Counterfactual_2009_oldWeights!V9</f>
        <v>2.6353222933542075</v>
      </c>
    </row>
    <row r="10" spans="1:19" x14ac:dyDescent="0.25">
      <c r="A10" s="1" t="s">
        <v>16</v>
      </c>
      <c r="B10" s="2" t="s">
        <v>17</v>
      </c>
      <c r="C10" s="2">
        <v>23.636363636363608</v>
      </c>
      <c r="D10" s="2">
        <v>2.8339334912272029</v>
      </c>
      <c r="E10" s="2">
        <v>2.1087139605727057</v>
      </c>
      <c r="F10" s="2">
        <v>3.1017241228710413</v>
      </c>
      <c r="G10" s="2">
        <v>20.486999999999998</v>
      </c>
      <c r="H10" s="2">
        <v>55.803666666666665</v>
      </c>
      <c r="I10" s="2">
        <f t="shared" si="0"/>
        <v>0.26853874654828896</v>
      </c>
      <c r="J10" s="2">
        <f t="shared" si="1"/>
        <v>0.73146125345171098</v>
      </c>
      <c r="K10">
        <v>67.785234899328827</v>
      </c>
      <c r="L10">
        <v>9.3835616438356482</v>
      </c>
      <c r="M10">
        <v>8.6047308878985262</v>
      </c>
      <c r="N10">
        <v>9.47332421340632</v>
      </c>
      <c r="O10">
        <f t="shared" si="3"/>
        <v>2.6683632032053635</v>
      </c>
      <c r="P10">
        <f t="shared" si="2"/>
        <v>3.4999681572247021</v>
      </c>
      <c r="Q10">
        <f t="shared" si="4"/>
        <v>2.1512574144466363</v>
      </c>
      <c r="R10">
        <f t="shared" si="5"/>
        <v>3.2086680766767071</v>
      </c>
      <c r="S10">
        <f>Counterfactual_2009_oldWeights!V10</f>
        <v>3.2293238311172949</v>
      </c>
    </row>
    <row r="11" spans="1:19" x14ac:dyDescent="0.25">
      <c r="A11" s="1" t="s">
        <v>18</v>
      </c>
      <c r="B11" s="2" t="s">
        <v>19</v>
      </c>
      <c r="C11" s="2">
        <v>30.303030303030248</v>
      </c>
      <c r="D11" s="2">
        <v>3.3745287350766207</v>
      </c>
      <c r="E11" s="2">
        <v>2.4054512425148777</v>
      </c>
      <c r="F11" s="2">
        <v>3.7457277515525744</v>
      </c>
      <c r="G11" s="2">
        <v>19.767666666666667</v>
      </c>
      <c r="H11" s="2">
        <v>55.901000000000003</v>
      </c>
      <c r="I11" s="2">
        <f t="shared" si="0"/>
        <v>0.26123979101873962</v>
      </c>
      <c r="J11" s="2">
        <f t="shared" si="1"/>
        <v>0.73876020898126049</v>
      </c>
      <c r="K11">
        <v>69.127516778523486</v>
      </c>
      <c r="L11">
        <v>10.582191780821915</v>
      </c>
      <c r="M11">
        <v>9.6331847788823985</v>
      </c>
      <c r="N11">
        <v>10.807113543091674</v>
      </c>
      <c r="O11">
        <f t="shared" si="3"/>
        <v>3.205354919053542</v>
      </c>
      <c r="P11">
        <f t="shared" si="2"/>
        <v>4.0572609883545558</v>
      </c>
      <c r="Q11">
        <f t="shared" si="4"/>
        <v>2.6537744061684063</v>
      </c>
      <c r="R11">
        <f t="shared" si="5"/>
        <v>3.8271126292301161</v>
      </c>
      <c r="S11">
        <f>Counterfactual_2009_oldWeights!V11</f>
        <v>3.8741622128722009</v>
      </c>
    </row>
    <row r="12" spans="1:19" x14ac:dyDescent="0.25">
      <c r="A12" s="1" t="s">
        <v>20</v>
      </c>
      <c r="B12" s="2" t="s">
        <v>21</v>
      </c>
      <c r="C12" s="2">
        <v>31.515151515151491</v>
      </c>
      <c r="D12" s="2">
        <v>3.8824979457682707</v>
      </c>
      <c r="E12" s="2">
        <v>2.5980172659801015</v>
      </c>
      <c r="F12" s="2">
        <v>4.3641509222066999</v>
      </c>
      <c r="G12" s="2">
        <v>19.76466666666667</v>
      </c>
      <c r="H12" s="2">
        <v>55.825333333333333</v>
      </c>
      <c r="I12" s="2">
        <f t="shared" si="0"/>
        <v>0.26147197601093625</v>
      </c>
      <c r="J12" s="2">
        <f t="shared" si="1"/>
        <v>0.73852802398906381</v>
      </c>
      <c r="K12">
        <v>67.785234899328856</v>
      </c>
      <c r="L12">
        <v>11.746575342465748</v>
      </c>
      <c r="M12">
        <v>10.010284538909819</v>
      </c>
      <c r="N12">
        <v>12.346101231190154</v>
      </c>
      <c r="O12">
        <f t="shared" si="3"/>
        <v>3.3018430884184271</v>
      </c>
      <c r="P12">
        <f t="shared" si="2"/>
        <v>4.1513717912757828</v>
      </c>
      <c r="Q12">
        <f t="shared" si="4"/>
        <v>2.7501305807735568</v>
      </c>
      <c r="R12">
        <f t="shared" si="5"/>
        <v>4.3085151423883037</v>
      </c>
      <c r="S12">
        <f>Counterfactual_2009_oldWeights!V12</f>
        <v>4.3221212498071413</v>
      </c>
    </row>
    <row r="13" spans="1:19" x14ac:dyDescent="0.25">
      <c r="A13" s="1" t="s">
        <v>22</v>
      </c>
      <c r="B13" s="2" t="s">
        <v>23</v>
      </c>
      <c r="C13" s="2">
        <v>34.545454545454504</v>
      </c>
      <c r="D13" s="2">
        <v>4.3522524046594624</v>
      </c>
      <c r="E13" s="2">
        <v>2.554631908886118</v>
      </c>
      <c r="F13" s="2">
        <v>5.0175132550446477</v>
      </c>
      <c r="G13" s="2">
        <v>19.641333333333332</v>
      </c>
      <c r="H13" s="2">
        <v>56.012333333333338</v>
      </c>
      <c r="I13" s="2">
        <f t="shared" si="0"/>
        <v>0.25962169711976946</v>
      </c>
      <c r="J13" s="2">
        <f t="shared" si="1"/>
        <v>0.74037830288023054</v>
      </c>
      <c r="K13">
        <v>69.798657718120793</v>
      </c>
      <c r="L13">
        <v>12.739726027397257</v>
      </c>
      <c r="M13">
        <v>10.010284538909819</v>
      </c>
      <c r="N13">
        <v>14.021887824897416</v>
      </c>
      <c r="O13">
        <f t="shared" si="3"/>
        <v>3.5430635118306331</v>
      </c>
      <c r="P13">
        <f t="shared" si="2"/>
        <v>4.3866487985788432</v>
      </c>
      <c r="Q13">
        <f t="shared" si="4"/>
        <v>2.9910210172864256</v>
      </c>
      <c r="R13">
        <f t="shared" si="5"/>
        <v>4.8537271542044547</v>
      </c>
      <c r="S13">
        <f>Counterfactual_2009_oldWeights!V13</f>
        <v>4.8333913083119828</v>
      </c>
    </row>
    <row r="14" spans="1:19" x14ac:dyDescent="0.25">
      <c r="A14" s="1" t="s">
        <v>24</v>
      </c>
      <c r="B14" s="2" t="s">
        <v>25</v>
      </c>
      <c r="C14" s="2">
        <v>38.787878787878746</v>
      </c>
      <c r="D14" s="2">
        <v>4.8381688336797346</v>
      </c>
      <c r="E14" s="2">
        <v>2.6121697086684881</v>
      </c>
      <c r="F14" s="2">
        <v>5.6541547031231598</v>
      </c>
      <c r="G14" s="2">
        <v>19.629666666666665</v>
      </c>
      <c r="H14" s="2">
        <v>56.292666666666662</v>
      </c>
      <c r="I14" s="2">
        <f t="shared" si="0"/>
        <v>0.25854930696720774</v>
      </c>
      <c r="J14" s="2">
        <f t="shared" si="1"/>
        <v>0.74145069303279232</v>
      </c>
      <c r="K14">
        <v>73.154362416107361</v>
      </c>
      <c r="L14">
        <v>14.04109589041096</v>
      </c>
      <c r="M14">
        <v>10.867329448063057</v>
      </c>
      <c r="N14">
        <v>15.595075239398115</v>
      </c>
      <c r="O14">
        <f t="shared" si="3"/>
        <v>3.8807721046077237</v>
      </c>
      <c r="P14">
        <f t="shared" si="2"/>
        <v>4.7160366088031287</v>
      </c>
      <c r="Q14">
        <f t="shared" si="4"/>
        <v>3.3282676284044435</v>
      </c>
      <c r="R14">
        <f t="shared" si="5"/>
        <v>5.4116049199833185</v>
      </c>
      <c r="S14">
        <f>Counterfactual_2009_oldWeights!V14</f>
        <v>5.3502436163803413</v>
      </c>
    </row>
    <row r="15" spans="1:19" x14ac:dyDescent="0.25">
      <c r="A15" s="1" t="s">
        <v>26</v>
      </c>
      <c r="B15" s="2" t="s">
        <v>27</v>
      </c>
      <c r="C15" s="2">
        <v>39.999999999999957</v>
      </c>
      <c r="D15" s="2">
        <v>5.3687950118420424</v>
      </c>
      <c r="E15" s="2">
        <v>2.629570252957536</v>
      </c>
      <c r="F15" s="2">
        <v>6.3768962294404874</v>
      </c>
      <c r="G15" s="2">
        <v>19.487666666666666</v>
      </c>
      <c r="H15" s="2">
        <v>56.37233333333333</v>
      </c>
      <c r="I15" s="2">
        <f t="shared" si="0"/>
        <v>0.25688988487564812</v>
      </c>
      <c r="J15" s="2">
        <f t="shared" si="1"/>
        <v>0.74311011512435188</v>
      </c>
      <c r="K15">
        <v>73.154362416107361</v>
      </c>
      <c r="L15">
        <v>15.273972602739727</v>
      </c>
      <c r="M15">
        <v>11.278711004456611</v>
      </c>
      <c r="N15">
        <v>17.339261285909746</v>
      </c>
      <c r="O15">
        <f t="shared" si="3"/>
        <v>3.9772602739726066</v>
      </c>
      <c r="P15">
        <f t="shared" si="2"/>
        <v>4.810147411724353</v>
      </c>
      <c r="Q15">
        <f t="shared" si="4"/>
        <v>3.4246238030095917</v>
      </c>
      <c r="R15">
        <f t="shared" si="5"/>
        <v>5.9744143060283319</v>
      </c>
      <c r="S15">
        <f>Counterfactual_2009_oldWeights!V15</f>
        <v>5.8662089746802106</v>
      </c>
    </row>
    <row r="16" spans="1:19" x14ac:dyDescent="0.25">
      <c r="A16" s="1" t="s">
        <v>28</v>
      </c>
      <c r="B16" s="2" t="s">
        <v>29</v>
      </c>
      <c r="C16" s="2">
        <v>43.636363636363576</v>
      </c>
      <c r="D16" s="2">
        <v>5.6083546812315754</v>
      </c>
      <c r="E16" s="2">
        <v>2.4165875908598533</v>
      </c>
      <c r="F16" s="2">
        <v>6.771958327562122</v>
      </c>
      <c r="G16" s="2">
        <v>19.463666666666668</v>
      </c>
      <c r="H16" s="2">
        <v>56.338333333333331</v>
      </c>
      <c r="I16" s="2">
        <f t="shared" si="0"/>
        <v>0.25676983017158744</v>
      </c>
      <c r="J16" s="2">
        <f t="shared" si="1"/>
        <v>0.74323016982841261</v>
      </c>
      <c r="K16">
        <v>70.469798657718101</v>
      </c>
      <c r="L16">
        <v>16.232876712328761</v>
      </c>
      <c r="M16">
        <v>11.073020226259844</v>
      </c>
      <c r="N16">
        <v>18.980848153214769</v>
      </c>
      <c r="O16">
        <f t="shared" si="3"/>
        <v>4.2855541718555452</v>
      </c>
      <c r="P16">
        <f t="shared" si="2"/>
        <v>5.0778196777510933</v>
      </c>
      <c r="Q16">
        <f t="shared" si="4"/>
        <v>3.7394602661360636</v>
      </c>
      <c r="R16">
        <f t="shared" si="5"/>
        <v>6.3369546341630221</v>
      </c>
      <c r="S16">
        <f>Counterfactual_2009_oldWeights!V16</f>
        <v>6.2240852141753926</v>
      </c>
    </row>
    <row r="17" spans="1:19" x14ac:dyDescent="0.25">
      <c r="A17" s="1" t="s">
        <v>30</v>
      </c>
      <c r="B17" s="2" t="s">
        <v>31</v>
      </c>
      <c r="C17" s="2">
        <v>49.090909090909044</v>
      </c>
      <c r="D17" s="2">
        <v>6.1729663105998256</v>
      </c>
      <c r="E17" s="2">
        <v>2.4796935648147223</v>
      </c>
      <c r="F17" s="2">
        <v>7.5184085710755966</v>
      </c>
      <c r="G17" s="2">
        <v>19.323666666666668</v>
      </c>
      <c r="H17" s="2">
        <v>56.461999999999996</v>
      </c>
      <c r="I17" s="2">
        <f t="shared" si="0"/>
        <v>0.25497785421165836</v>
      </c>
      <c r="J17" s="2">
        <f t="shared" si="1"/>
        <v>0.74502214578834169</v>
      </c>
      <c r="K17">
        <v>74.496644295302019</v>
      </c>
      <c r="L17">
        <v>17.32876712328768</v>
      </c>
      <c r="M17">
        <v>11.758656153582425</v>
      </c>
      <c r="N17">
        <v>20.280437756497971</v>
      </c>
      <c r="O17">
        <f t="shared" si="3"/>
        <v>4.870049813200497</v>
      </c>
      <c r="P17">
        <f t="shared" si="2"/>
        <v>5.3842989372642984</v>
      </c>
      <c r="Q17">
        <f t="shared" si="4"/>
        <v>4.3787464245740679</v>
      </c>
      <c r="R17">
        <f t="shared" si="5"/>
        <v>6.9742578759939642</v>
      </c>
      <c r="S17">
        <f>Counterfactual_2009_oldWeights!V17</f>
        <v>6.825489361036797</v>
      </c>
    </row>
    <row r="18" spans="1:19" x14ac:dyDescent="0.25">
      <c r="A18" s="1" t="s">
        <v>32</v>
      </c>
      <c r="B18" s="2" t="s">
        <v>33</v>
      </c>
      <c r="C18" s="2">
        <v>54.545454545454497</v>
      </c>
      <c r="D18" s="2">
        <v>6.6446843733384719</v>
      </c>
      <c r="E18" s="2">
        <v>2.529807132367079</v>
      </c>
      <c r="F18" s="2">
        <v>8.1423221815014379</v>
      </c>
      <c r="G18" s="2">
        <v>19.509666666666668</v>
      </c>
      <c r="H18" s="2">
        <v>57.024666666666668</v>
      </c>
      <c r="I18" s="2">
        <f t="shared" si="0"/>
        <v>0.25491391663000917</v>
      </c>
      <c r="J18" s="2">
        <f t="shared" si="1"/>
        <v>0.74508608336999083</v>
      </c>
      <c r="K18">
        <v>77.181208053691265</v>
      </c>
      <c r="L18">
        <v>18.458904109589035</v>
      </c>
      <c r="M18">
        <v>12.307164895440504</v>
      </c>
      <c r="N18">
        <v>21.78522571819428</v>
      </c>
      <c r="O18">
        <f t="shared" si="3"/>
        <v>5.4545454545454479</v>
      </c>
      <c r="P18">
        <f t="shared" si="2"/>
        <v>5.6907781967775035</v>
      </c>
      <c r="Q18">
        <f t="shared" si="4"/>
        <v>5.0180325830120704</v>
      </c>
      <c r="R18">
        <f t="shared" si="5"/>
        <v>7.5173895025647202</v>
      </c>
      <c r="S18">
        <f>Counterfactual_2009_oldWeights!V18</f>
        <v>7.272320048042145</v>
      </c>
    </row>
    <row r="19" spans="1:19" x14ac:dyDescent="0.25">
      <c r="A19" s="1" t="s">
        <v>34</v>
      </c>
      <c r="B19" s="2" t="s">
        <v>35</v>
      </c>
      <c r="C19" s="2">
        <v>59.393939393939341</v>
      </c>
      <c r="D19" s="2">
        <v>7.0573432742036646</v>
      </c>
      <c r="E19" s="2">
        <v>2.24281415522678</v>
      </c>
      <c r="F19" s="2">
        <v>8.8129045299871542</v>
      </c>
      <c r="G19" s="2">
        <v>19.587999999999997</v>
      </c>
      <c r="H19" s="2">
        <v>57.200333333333333</v>
      </c>
      <c r="I19" s="2">
        <f t="shared" si="0"/>
        <v>0.25509083411108457</v>
      </c>
      <c r="J19" s="2">
        <f t="shared" si="1"/>
        <v>0.74490916588891543</v>
      </c>
      <c r="K19">
        <v>81.879194630872504</v>
      </c>
      <c r="L19">
        <v>19.417808219178113</v>
      </c>
      <c r="M19">
        <v>13.369900582790528</v>
      </c>
      <c r="N19">
        <v>22.948016415868679</v>
      </c>
      <c r="O19">
        <f t="shared" si="3"/>
        <v>6.1008557652393254</v>
      </c>
      <c r="P19">
        <f t="shared" si="2"/>
        <v>6.1849634767015438</v>
      </c>
      <c r="Q19">
        <f t="shared" si="4"/>
        <v>5.6939435393607845</v>
      </c>
      <c r="R19">
        <f t="shared" si="5"/>
        <v>8.1425408547097664</v>
      </c>
      <c r="S19">
        <f>Counterfactual_2009_oldWeights!V19</f>
        <v>7.853778112430307</v>
      </c>
    </row>
    <row r="20" spans="1:19" x14ac:dyDescent="0.25">
      <c r="A20" s="1" t="s">
        <v>36</v>
      </c>
      <c r="B20" s="2" t="s">
        <v>37</v>
      </c>
      <c r="C20" s="2">
        <v>67.878787878787833</v>
      </c>
      <c r="D20" s="2">
        <v>7.6112306056358436</v>
      </c>
      <c r="E20" s="2">
        <v>2.1966447110465692</v>
      </c>
      <c r="F20" s="2">
        <v>9.5765747891483741</v>
      </c>
      <c r="G20" s="2">
        <v>19.463666666666668</v>
      </c>
      <c r="H20" s="2">
        <v>57.000333333333323</v>
      </c>
      <c r="I20" s="2">
        <f t="shared" si="0"/>
        <v>0.25454680198088864</v>
      </c>
      <c r="J20" s="2">
        <f t="shared" si="1"/>
        <v>0.74545319801911125</v>
      </c>
      <c r="K20">
        <v>88.590604026845625</v>
      </c>
      <c r="L20">
        <v>20.856164383561637</v>
      </c>
      <c r="M20">
        <v>14.604045251971186</v>
      </c>
      <c r="N20">
        <v>24.452804377564984</v>
      </c>
      <c r="O20">
        <f t="shared" si="3"/>
        <v>11.792721737927192</v>
      </c>
      <c r="P20">
        <f t="shared" si="2"/>
        <v>10.010284538909819</v>
      </c>
      <c r="Q20">
        <f t="shared" si="4"/>
        <v>12.423966062816922</v>
      </c>
      <c r="R20">
        <f t="shared" si="5"/>
        <v>9.6869742189380794</v>
      </c>
      <c r="S20">
        <f>Counterfactual_2009_oldWeights!V20</f>
        <v>9.679597816407524</v>
      </c>
    </row>
    <row r="21" spans="1:19" x14ac:dyDescent="0.25">
      <c r="A21" s="1" t="s">
        <v>38</v>
      </c>
      <c r="B21" s="2" t="s">
        <v>39</v>
      </c>
      <c r="C21" s="2">
        <v>70.303030303030241</v>
      </c>
      <c r="D21" s="2">
        <v>8.0565155396587365</v>
      </c>
      <c r="E21" s="2">
        <v>2.167875811155362</v>
      </c>
      <c r="F21" s="2">
        <v>10.198491876020888</v>
      </c>
      <c r="G21" s="2">
        <v>19.358333333333334</v>
      </c>
      <c r="H21" s="2">
        <v>57.187333333333335</v>
      </c>
      <c r="I21" s="2">
        <f t="shared" si="0"/>
        <v>0.25289914081789955</v>
      </c>
      <c r="J21" s="2">
        <f t="shared" si="1"/>
        <v>0.74710085918210034</v>
      </c>
      <c r="K21">
        <v>93.959731543624144</v>
      </c>
      <c r="L21">
        <v>21.986301369863014</v>
      </c>
      <c r="M21">
        <v>15.529653753856687</v>
      </c>
      <c r="N21">
        <v>25.752393980848165</v>
      </c>
      <c r="O21">
        <f t="shared" si="3"/>
        <v>12.935325861353236</v>
      </c>
      <c r="P21">
        <f t="shared" si="2"/>
        <v>10.139100985861322</v>
      </c>
      <c r="Q21">
        <f t="shared" si="4"/>
        <v>14.258342660531437</v>
      </c>
      <c r="R21">
        <f t="shared" si="5"/>
        <v>10.183471970927123</v>
      </c>
      <c r="S21">
        <f>Counterfactual_2009_oldWeights!V21</f>
        <v>10.121642155727912</v>
      </c>
    </row>
    <row r="22" spans="1:19" x14ac:dyDescent="0.25">
      <c r="A22" s="1" t="s">
        <v>40</v>
      </c>
      <c r="B22" s="2" t="s">
        <v>41</v>
      </c>
      <c r="C22" s="2">
        <v>76.969696969696912</v>
      </c>
      <c r="D22" s="2">
        <v>8.4865447822514142</v>
      </c>
      <c r="E22" s="2">
        <v>2.0470000301609614</v>
      </c>
      <c r="F22" s="2">
        <v>10.827147229885959</v>
      </c>
      <c r="G22" s="2">
        <v>19.46466666666667</v>
      </c>
      <c r="H22" s="2">
        <v>57.935000000000002</v>
      </c>
      <c r="I22" s="2">
        <f t="shared" si="0"/>
        <v>0.25148256452439505</v>
      </c>
      <c r="J22" s="2">
        <f t="shared" si="1"/>
        <v>0.7485174354756049</v>
      </c>
      <c r="K22">
        <v>97.315436241610726</v>
      </c>
      <c r="L22">
        <v>23.390410958904084</v>
      </c>
      <c r="M22">
        <v>16.523825848474448</v>
      </c>
      <c r="N22">
        <v>27.393980848153234</v>
      </c>
      <c r="O22">
        <f t="shared" si="3"/>
        <v>18.369863013698605</v>
      </c>
      <c r="P22">
        <f t="shared" si="2"/>
        <v>12.263949055172889</v>
      </c>
      <c r="Q22">
        <f t="shared" si="4"/>
        <v>21.666666666666664</v>
      </c>
      <c r="R22">
        <f t="shared" si="5"/>
        <v>11.188477837622449</v>
      </c>
      <c r="S22">
        <f>Counterfactual_2009_oldWeights!V22</f>
        <v>11.126582903234874</v>
      </c>
    </row>
    <row r="23" spans="1:19" x14ac:dyDescent="0.25">
      <c r="A23" s="1" t="s">
        <v>42</v>
      </c>
      <c r="B23" s="2" t="s">
        <v>43</v>
      </c>
      <c r="C23" s="2">
        <v>79.999999999999929</v>
      </c>
      <c r="D23" s="2">
        <v>8.8599316061675371</v>
      </c>
      <c r="E23" s="2">
        <v>1.6755564114045551</v>
      </c>
      <c r="F23" s="2">
        <v>11.482755651721433</v>
      </c>
      <c r="G23" s="2">
        <v>19.5</v>
      </c>
      <c r="H23" s="2">
        <v>58.642666666666663</v>
      </c>
      <c r="I23" s="2">
        <f t="shared" si="0"/>
        <v>0.24954356988073101</v>
      </c>
      <c r="J23" s="2">
        <f t="shared" si="1"/>
        <v>0.7504564301192691</v>
      </c>
      <c r="K23">
        <v>99.999999999999972</v>
      </c>
      <c r="L23">
        <v>24.589041095890419</v>
      </c>
      <c r="M23">
        <v>17.106616386698658</v>
      </c>
      <c r="N23">
        <v>28.864569083447321</v>
      </c>
      <c r="O23">
        <f t="shared" si="3"/>
        <v>19.034246575342465</v>
      </c>
      <c r="P23">
        <f t="shared" si="2"/>
        <v>12.9448063078505</v>
      </c>
      <c r="Q23">
        <f t="shared" si="4"/>
        <v>22.4829001367989</v>
      </c>
      <c r="R23">
        <f t="shared" si="5"/>
        <v>11.847600991798348</v>
      </c>
      <c r="S23">
        <f>Counterfactual_2009_oldWeights!V23</f>
        <v>11.667748802434616</v>
      </c>
    </row>
    <row r="24" spans="1:19" x14ac:dyDescent="0.25">
      <c r="A24" s="1" t="s">
        <v>44</v>
      </c>
      <c r="B24" s="2" t="s">
        <v>45</v>
      </c>
      <c r="C24" s="2">
        <v>81.818181818181756</v>
      </c>
      <c r="D24" s="2">
        <v>9.5088271545265677</v>
      </c>
      <c r="E24" s="2">
        <v>1.8590741518394793</v>
      </c>
      <c r="F24" s="2">
        <v>12.290848559944978</v>
      </c>
      <c r="G24" s="2">
        <v>19.411000000000001</v>
      </c>
      <c r="H24" s="2">
        <v>58.431000000000004</v>
      </c>
      <c r="I24" s="2">
        <f t="shared" si="0"/>
        <v>0.24936409650317307</v>
      </c>
      <c r="J24" s="2">
        <f t="shared" si="1"/>
        <v>0.75063590349682685</v>
      </c>
      <c r="K24">
        <v>104.69798657718121</v>
      </c>
      <c r="L24">
        <v>26.095890410958923</v>
      </c>
      <c r="M24">
        <v>18.546451834076059</v>
      </c>
      <c r="N24">
        <v>30.506155950752412</v>
      </c>
      <c r="O24">
        <f t="shared" si="3"/>
        <v>19.405354919053561</v>
      </c>
      <c r="P24">
        <f t="shared" si="2"/>
        <v>13.356098820617133</v>
      </c>
      <c r="Q24">
        <f t="shared" si="4"/>
        <v>22.932915237976783</v>
      </c>
      <c r="R24">
        <f t="shared" si="5"/>
        <v>12.55648372874726</v>
      </c>
      <c r="S24">
        <f>Counterfactual_2009_oldWeights!V24</f>
        <v>12.371602971465794</v>
      </c>
    </row>
    <row r="25" spans="1:19" x14ac:dyDescent="0.25">
      <c r="A25" s="1" t="s">
        <v>46</v>
      </c>
      <c r="B25" s="2" t="s">
        <v>47</v>
      </c>
      <c r="C25" s="2">
        <v>87.878787878787818</v>
      </c>
      <c r="D25" s="2">
        <v>10.05516216346849</v>
      </c>
      <c r="E25" s="2">
        <v>1.6748603896330039</v>
      </c>
      <c r="F25" s="2">
        <v>13.105804517883236</v>
      </c>
      <c r="G25" s="2">
        <v>19.240333333333336</v>
      </c>
      <c r="H25" s="2">
        <v>58.63</v>
      </c>
      <c r="I25" s="2">
        <f t="shared" si="0"/>
        <v>0.24708168707809139</v>
      </c>
      <c r="J25" s="2">
        <f t="shared" si="1"/>
        <v>0.75291831292190869</v>
      </c>
      <c r="K25">
        <v>104.69798657718121</v>
      </c>
      <c r="L25">
        <v>27.500000000000014</v>
      </c>
      <c r="M25">
        <v>19.540623928693847</v>
      </c>
      <c r="N25">
        <v>32.010943912448695</v>
      </c>
      <c r="O25">
        <f t="shared" si="3"/>
        <v>20.7036114570361</v>
      </c>
      <c r="P25">
        <f t="shared" si="2"/>
        <v>14.47315112039141</v>
      </c>
      <c r="Q25">
        <f t="shared" si="4"/>
        <v>24.293205654354757</v>
      </c>
      <c r="R25">
        <f t="shared" si="5"/>
        <v>13.443650823251453</v>
      </c>
      <c r="S25">
        <f>Counterfactual_2009_oldWeights!V25</f>
        <v>13.263745673654288</v>
      </c>
    </row>
    <row r="26" spans="1:19" x14ac:dyDescent="0.25">
      <c r="A26" s="1" t="s">
        <v>48</v>
      </c>
      <c r="B26" s="2" t="s">
        <v>49</v>
      </c>
      <c r="C26" s="2">
        <v>89.090909090909037</v>
      </c>
      <c r="D26" s="2">
        <v>10.675660979264334</v>
      </c>
      <c r="E26" s="2">
        <v>1.5286958176051746</v>
      </c>
      <c r="F26" s="2">
        <v>14.003117072397675</v>
      </c>
      <c r="G26" s="2">
        <v>19.408000000000001</v>
      </c>
      <c r="H26" s="2">
        <v>59.312333333333335</v>
      </c>
      <c r="I26" s="2">
        <f t="shared" si="0"/>
        <v>0.24654367147835585</v>
      </c>
      <c r="J26" s="2">
        <f t="shared" si="1"/>
        <v>0.75345632852164401</v>
      </c>
      <c r="K26">
        <v>107.38255033557047</v>
      </c>
      <c r="L26">
        <v>29.041095890410972</v>
      </c>
      <c r="M26">
        <v>20.946177579705139</v>
      </c>
      <c r="N26">
        <v>33.618331053351568</v>
      </c>
      <c r="O26">
        <f t="shared" si="3"/>
        <v>20.961472602739711</v>
      </c>
      <c r="P26">
        <f t="shared" si="2"/>
        <v>14.690295135101419</v>
      </c>
      <c r="Q26">
        <f t="shared" si="4"/>
        <v>24.57390249968909</v>
      </c>
      <c r="R26">
        <f t="shared" si="5"/>
        <v>14.172536474936038</v>
      </c>
      <c r="S26">
        <f>Counterfactual_2009_oldWeights!V26</f>
        <v>13.76543213403234</v>
      </c>
    </row>
    <row r="27" spans="1:19" x14ac:dyDescent="0.25">
      <c r="A27" s="1" t="s">
        <v>50</v>
      </c>
      <c r="B27" s="2" t="s">
        <v>51</v>
      </c>
      <c r="C27" s="2">
        <v>90.90909090909085</v>
      </c>
      <c r="D27" s="2">
        <v>11.287701193871147</v>
      </c>
      <c r="E27" s="2">
        <v>1.5126873168592736</v>
      </c>
      <c r="F27" s="2">
        <v>14.857629153236918</v>
      </c>
      <c r="G27" s="2">
        <v>19.695000000000004</v>
      </c>
      <c r="H27" s="2">
        <v>59.751333333333328</v>
      </c>
      <c r="I27" s="2">
        <f t="shared" si="0"/>
        <v>0.24790319670721123</v>
      </c>
      <c r="J27" s="2">
        <f t="shared" si="1"/>
        <v>0.75209680329278883</v>
      </c>
      <c r="K27">
        <v>110.0671140939597</v>
      </c>
      <c r="L27">
        <v>30.410958904109609</v>
      </c>
      <c r="M27">
        <v>21.803222488858374</v>
      </c>
      <c r="N27">
        <v>35.328317373461026</v>
      </c>
      <c r="O27">
        <f t="shared" si="3"/>
        <v>21.344178082191767</v>
      </c>
      <c r="P27">
        <f t="shared" si="2"/>
        <v>15.003739832330826</v>
      </c>
      <c r="Q27">
        <f t="shared" si="4"/>
        <v>25.013990797164528</v>
      </c>
      <c r="R27">
        <f t="shared" si="5"/>
        <v>14.89385045765736</v>
      </c>
      <c r="S27">
        <f>Counterfactual_2009_oldWeights!V27</f>
        <v>14.282783173542237</v>
      </c>
    </row>
    <row r="28" spans="1:19" x14ac:dyDescent="0.25">
      <c r="A28" s="2" t="s">
        <v>52</v>
      </c>
      <c r="B28" s="2" t="s">
        <v>53</v>
      </c>
      <c r="C28" s="2">
        <v>91.515151515151445</v>
      </c>
      <c r="D28" s="2">
        <v>11.914241867659147</v>
      </c>
      <c r="E28" s="2">
        <v>1.2437909057795071</v>
      </c>
      <c r="F28" s="2">
        <v>15.805728275640041</v>
      </c>
      <c r="G28" s="2">
        <v>19.53</v>
      </c>
      <c r="H28" s="2">
        <v>59.610999999999997</v>
      </c>
      <c r="I28" s="2">
        <f t="shared" si="0"/>
        <v>0.24677474381167794</v>
      </c>
      <c r="J28" s="2">
        <f t="shared" si="1"/>
        <v>0.75322525618832215</v>
      </c>
      <c r="O28">
        <f t="shared" si="3"/>
        <v>21.471746575342451</v>
      </c>
      <c r="P28">
        <f t="shared" si="2"/>
        <v>15.108221398073962</v>
      </c>
      <c r="Q28">
        <f t="shared" si="4"/>
        <v>25.160686896323007</v>
      </c>
      <c r="R28">
        <f t="shared" si="5"/>
        <v>15.633601194621789</v>
      </c>
      <c r="S28">
        <f>Counterfactual_2009_oldWeights!V28</f>
        <v>14.97496627289159</v>
      </c>
    </row>
    <row r="29" spans="1:19" x14ac:dyDescent="0.25">
      <c r="A29" s="2" t="s">
        <v>54</v>
      </c>
      <c r="B29" s="2" t="s">
        <v>55</v>
      </c>
      <c r="C29" s="2">
        <v>91.515151515151473</v>
      </c>
      <c r="D29" s="2">
        <v>12.512838948233362</v>
      </c>
      <c r="E29" s="2">
        <v>1.0718735282039482</v>
      </c>
      <c r="F29" s="2">
        <v>16.691311254278475</v>
      </c>
      <c r="G29" s="2">
        <v>19.341000000000001</v>
      </c>
      <c r="H29" s="2">
        <v>59.794666666666664</v>
      </c>
      <c r="I29" s="2">
        <f t="shared" si="0"/>
        <v>0.2444030715185315</v>
      </c>
      <c r="J29" s="2">
        <f t="shared" si="1"/>
        <v>0.75559692848146853</v>
      </c>
      <c r="O29">
        <f t="shared" si="3"/>
        <v>21.471746575342458</v>
      </c>
      <c r="P29">
        <f t="shared" si="2"/>
        <v>15.108221398073965</v>
      </c>
      <c r="Q29">
        <f t="shared" si="4"/>
        <v>25.160686896323014</v>
      </c>
      <c r="R29">
        <f t="shared" si="5"/>
        <v>16.304399230932262</v>
      </c>
      <c r="S29">
        <f>Counterfactual_2009_oldWeights!V29</f>
        <v>15.539292629723825</v>
      </c>
    </row>
    <row r="30" spans="1:19" x14ac:dyDescent="0.25">
      <c r="A30" s="2" t="s">
        <v>56</v>
      </c>
      <c r="B30" s="2" t="s">
        <v>57</v>
      </c>
      <c r="C30" s="2">
        <v>93.939393939393881</v>
      </c>
      <c r="D30" s="2">
        <v>13.093159408381251</v>
      </c>
      <c r="E30" s="2">
        <v>1.0076075179631605</v>
      </c>
      <c r="F30" s="2">
        <v>17.506766343105063</v>
      </c>
      <c r="G30" s="2">
        <v>19.226333333333333</v>
      </c>
      <c r="H30" s="2">
        <v>60.032000000000004</v>
      </c>
      <c r="I30" s="2">
        <f t="shared" si="0"/>
        <v>0.24257806750078853</v>
      </c>
      <c r="J30" s="2">
        <f t="shared" si="1"/>
        <v>0.75742193249921141</v>
      </c>
      <c r="O30">
        <f t="shared" si="3"/>
        <v>21.982020547945197</v>
      </c>
      <c r="P30">
        <f t="shared" si="2"/>
        <v>15.526147661046508</v>
      </c>
      <c r="Q30">
        <f t="shared" si="4"/>
        <v>25.747471292956931</v>
      </c>
      <c r="R30">
        <f t="shared" si="5"/>
        <v>17.026311690755339</v>
      </c>
      <c r="S30">
        <f>Counterfactual_2009_oldWeights!V30</f>
        <v>16.169091162174272</v>
      </c>
    </row>
    <row r="31" spans="1:19" x14ac:dyDescent="0.25">
      <c r="A31" s="2" t="s">
        <v>58</v>
      </c>
      <c r="B31" s="2" t="s">
        <v>59</v>
      </c>
      <c r="C31" s="2">
        <v>96.969696969696912</v>
      </c>
      <c r="D31" s="2">
        <v>13.672573589830339</v>
      </c>
      <c r="E31" s="2">
        <v>1.0141037211643944</v>
      </c>
      <c r="F31" s="2">
        <v>18.319975342934104</v>
      </c>
      <c r="G31" s="2">
        <v>19.122666666666664</v>
      </c>
      <c r="H31" s="2">
        <v>60.033333333333331</v>
      </c>
      <c r="I31" s="2">
        <f t="shared" si="0"/>
        <v>0.24158202368319098</v>
      </c>
      <c r="J31" s="2">
        <f t="shared" si="1"/>
        <v>0.75841797631680907</v>
      </c>
      <c r="O31">
        <f t="shared" si="3"/>
        <v>23.245745122457411</v>
      </c>
      <c r="P31">
        <f t="shared" si="2"/>
        <v>16.421395996301698</v>
      </c>
      <c r="Q31">
        <f t="shared" si="4"/>
        <v>27.224847655764204</v>
      </c>
      <c r="R31">
        <f t="shared" si="5"/>
        <v>17.861312702251539</v>
      </c>
      <c r="S31">
        <f>Counterfactual_2009_oldWeights!V31</f>
        <v>16.998723141559342</v>
      </c>
    </row>
    <row r="32" spans="1:19" x14ac:dyDescent="0.25">
      <c r="A32" s="2" t="s">
        <v>60</v>
      </c>
      <c r="B32" s="2" t="s">
        <v>61</v>
      </c>
      <c r="C32" s="2">
        <v>101.21212121212115</v>
      </c>
      <c r="D32" s="2">
        <v>13.907903958625356</v>
      </c>
      <c r="E32" s="2">
        <v>0.555425373705698</v>
      </c>
      <c r="F32" s="2">
        <v>18.799390561185312</v>
      </c>
      <c r="G32" s="2">
        <v>19.034000000000002</v>
      </c>
      <c r="H32" s="2">
        <v>60.005666666666663</v>
      </c>
      <c r="I32" s="2">
        <f t="shared" si="0"/>
        <v>0.24081579291410646</v>
      </c>
      <c r="J32" s="2">
        <f t="shared" si="1"/>
        <v>0.75918420708589363</v>
      </c>
      <c r="O32">
        <f t="shared" si="3"/>
        <v>24.977821265492494</v>
      </c>
      <c r="P32">
        <f t="shared" si="2"/>
        <v>17.478106398229784</v>
      </c>
      <c r="Q32">
        <f t="shared" si="4"/>
        <v>29.288112708085329</v>
      </c>
      <c r="R32">
        <f t="shared" si="5"/>
        <v>18.481204467818326</v>
      </c>
      <c r="S32">
        <f>Counterfactual_2009_oldWeights!V32</f>
        <v>17.673743349816441</v>
      </c>
    </row>
    <row r="33" spans="1:19" x14ac:dyDescent="0.25">
      <c r="A33" s="2" t="s">
        <v>62</v>
      </c>
      <c r="B33" s="2" t="s">
        <v>63</v>
      </c>
      <c r="C33" s="2">
        <v>102.42424242424238</v>
      </c>
      <c r="D33" s="2">
        <v>14.425389095654694</v>
      </c>
      <c r="E33" s="2">
        <v>0.25706404096319524</v>
      </c>
      <c r="F33" s="2">
        <v>19.618963479840712</v>
      </c>
      <c r="G33" s="2">
        <v>18.808666666666667</v>
      </c>
      <c r="H33" s="2">
        <v>60.111333333333334</v>
      </c>
      <c r="I33" s="2">
        <f t="shared" si="0"/>
        <v>0.23832573069775301</v>
      </c>
      <c r="J33" s="2">
        <f t="shared" si="1"/>
        <v>0.76167426930224702</v>
      </c>
      <c r="O33">
        <f t="shared" si="3"/>
        <v>25.366601435094587</v>
      </c>
      <c r="P33">
        <f t="shared" si="2"/>
        <v>17.849596409760927</v>
      </c>
      <c r="Q33">
        <f t="shared" si="4"/>
        <v>29.711656332723358</v>
      </c>
      <c r="R33">
        <f t="shared" si="5"/>
        <v>19.197277779991406</v>
      </c>
      <c r="S33">
        <f>Counterfactual_2009_oldWeights!V33</f>
        <v>18.344650642274054</v>
      </c>
    </row>
    <row r="34" spans="1:19" x14ac:dyDescent="0.25">
      <c r="A34" s="2" t="s">
        <v>64</v>
      </c>
      <c r="B34" s="2" t="s">
        <v>65</v>
      </c>
      <c r="C34" s="2">
        <v>105.45454545454538</v>
      </c>
      <c r="D34" s="2">
        <v>15.077154526559999</v>
      </c>
      <c r="E34" s="2">
        <v>0.16495715985995751</v>
      </c>
      <c r="F34" s="2">
        <v>20.543853015935976</v>
      </c>
      <c r="G34" s="2">
        <v>19.090333333333334</v>
      </c>
      <c r="H34" s="2">
        <v>59.918333333333329</v>
      </c>
      <c r="I34" s="2">
        <f t="shared" si="0"/>
        <v>0.2416232818340604</v>
      </c>
      <c r="J34" s="2">
        <f t="shared" si="1"/>
        <v>0.75837671816593955</v>
      </c>
      <c r="O34">
        <f t="shared" si="3"/>
        <v>27.934308841843059</v>
      </c>
      <c r="P34">
        <f t="shared" si="2"/>
        <v>19.936734503069719</v>
      </c>
      <c r="Q34">
        <f t="shared" si="4"/>
        <v>32.463934833975827</v>
      </c>
      <c r="R34">
        <f t="shared" si="5"/>
        <v>20.397159048395014</v>
      </c>
      <c r="S34">
        <f>Counterfactual_2009_oldWeights!V34</f>
        <v>19.594374777532742</v>
      </c>
    </row>
    <row r="35" spans="1:19" x14ac:dyDescent="0.25">
      <c r="A35" s="2" t="s">
        <v>66</v>
      </c>
      <c r="B35" s="2" t="s">
        <v>67</v>
      </c>
      <c r="C35" s="2">
        <v>106.6666666666666</v>
      </c>
      <c r="D35" s="2">
        <v>15.856252114650292</v>
      </c>
      <c r="E35" s="2">
        <v>0.48814326912145489</v>
      </c>
      <c r="F35" s="2">
        <v>21.503556931493016</v>
      </c>
      <c r="G35" s="2">
        <v>19.893666666666665</v>
      </c>
      <c r="H35" s="2">
        <v>59.13966666666667</v>
      </c>
      <c r="I35" s="2">
        <f t="shared" si="0"/>
        <v>0.25171235765499789</v>
      </c>
      <c r="J35" s="2">
        <f t="shared" si="1"/>
        <v>0.74828764234500222</v>
      </c>
      <c r="O35">
        <f t="shared" si="3"/>
        <v>28.630136986301345</v>
      </c>
      <c r="P35">
        <f t="shared" si="2"/>
        <v>20.57136327276876</v>
      </c>
      <c r="Q35">
        <f t="shared" si="4"/>
        <v>33.189694482444096</v>
      </c>
      <c r="R35">
        <f t="shared" si="5"/>
        <v>21.268912267864497</v>
      </c>
      <c r="S35">
        <f>Counterfactual_2009_oldWeights!V35</f>
        <v>20.406533513531169</v>
      </c>
    </row>
    <row r="36" spans="1:19" x14ac:dyDescent="0.25">
      <c r="A36" s="2" t="s">
        <v>68</v>
      </c>
      <c r="B36" s="2" t="s">
        <v>69</v>
      </c>
      <c r="C36" s="2">
        <v>109.69696969696963</v>
      </c>
      <c r="D36" s="2">
        <v>16.404399680989901</v>
      </c>
      <c r="E36" s="2">
        <v>0.22875915558637772</v>
      </c>
      <c r="F36" s="2">
        <v>22.359441622275213</v>
      </c>
      <c r="G36" s="2">
        <v>19.74666666666667</v>
      </c>
      <c r="H36" s="2">
        <v>59.004666666666658</v>
      </c>
      <c r="I36" s="2">
        <f t="shared" si="0"/>
        <v>0.2507470772981622</v>
      </c>
      <c r="J36" s="2">
        <f t="shared" si="1"/>
        <v>0.74925292270183785</v>
      </c>
      <c r="O36">
        <f t="shared" si="3"/>
        <v>30.222083852220837</v>
      </c>
      <c r="P36">
        <f t="shared" si="2"/>
        <v>21.685054175626629</v>
      </c>
      <c r="Q36">
        <f t="shared" si="4"/>
        <v>35.092546532355001</v>
      </c>
      <c r="R36">
        <f t="shared" si="5"/>
        <v>22.190340941061514</v>
      </c>
      <c r="S36">
        <f>Counterfactual_2009_oldWeights!V36</f>
        <v>21.391281680952535</v>
      </c>
    </row>
    <row r="37" spans="1:19" x14ac:dyDescent="0.25">
      <c r="A37" s="2" t="s">
        <v>70</v>
      </c>
      <c r="B37" s="2" t="s">
        <v>71</v>
      </c>
      <c r="C37" s="2">
        <v>111.51515151515147</v>
      </c>
      <c r="D37" s="2">
        <v>16.979282468944824</v>
      </c>
      <c r="E37" s="2">
        <v>4.4777400637086018E-2</v>
      </c>
      <c r="F37" s="2">
        <v>23.238036768476888</v>
      </c>
      <c r="G37" s="2">
        <v>19.545666666666666</v>
      </c>
      <c r="H37" s="2">
        <v>59.164000000000009</v>
      </c>
      <c r="I37" s="2">
        <f t="shared" si="0"/>
        <v>0.24832612682050909</v>
      </c>
      <c r="J37" s="2">
        <f t="shared" si="1"/>
        <v>0.75167387317949086</v>
      </c>
    </row>
    <row r="38" spans="1:19" x14ac:dyDescent="0.25">
      <c r="A38" s="2" t="s">
        <v>72</v>
      </c>
      <c r="B38" s="2" t="s">
        <v>73</v>
      </c>
      <c r="C38" s="2">
        <v>111.51515151515143</v>
      </c>
      <c r="D38" s="2">
        <v>17.618359998066602</v>
      </c>
      <c r="E38" s="2">
        <v>0.31436983348838154</v>
      </c>
      <c r="F38" s="2">
        <v>24.020299653228804</v>
      </c>
      <c r="G38" s="2">
        <v>19.53</v>
      </c>
      <c r="H38" s="2">
        <v>59.524666666666668</v>
      </c>
      <c r="I38" s="2">
        <f t="shared" si="0"/>
        <v>0.24704423942925574</v>
      </c>
      <c r="J38" s="2">
        <f t="shared" si="1"/>
        <v>0.75295576057074431</v>
      </c>
    </row>
    <row r="39" spans="1:19" x14ac:dyDescent="0.25">
      <c r="A39" s="2" t="s">
        <v>74</v>
      </c>
      <c r="B39" s="2" t="s">
        <v>75</v>
      </c>
      <c r="C39" s="2">
        <v>110.30303030303024</v>
      </c>
      <c r="D39" s="2">
        <v>18.279037169510381</v>
      </c>
      <c r="E39" s="2">
        <v>0.63500386292083544</v>
      </c>
      <c r="F39" s="2">
        <v>24.840371702772558</v>
      </c>
      <c r="G39" s="2">
        <v>19.599666666666668</v>
      </c>
      <c r="H39" s="2">
        <v>59.781000000000006</v>
      </c>
      <c r="I39" s="2">
        <f t="shared" si="0"/>
        <v>0.24690730740482569</v>
      </c>
      <c r="J39" s="2">
        <f t="shared" si="1"/>
        <v>0.75309269259517431</v>
      </c>
    </row>
    <row r="40" spans="1:19" x14ac:dyDescent="0.25">
      <c r="A40" s="2" t="s">
        <v>76</v>
      </c>
      <c r="B40" s="2" t="s">
        <v>77</v>
      </c>
      <c r="C40" s="2">
        <v>114.54545454545449</v>
      </c>
      <c r="D40" s="2">
        <v>18.808606022524032</v>
      </c>
      <c r="E40" s="2">
        <v>0.15590887682965793</v>
      </c>
      <c r="F40" s="2">
        <v>25.759146885485642</v>
      </c>
      <c r="G40" s="2">
        <v>19.38</v>
      </c>
      <c r="H40" s="2">
        <v>59.56433333333333</v>
      </c>
      <c r="I40" s="2">
        <f t="shared" si="0"/>
        <v>0.24548943770504955</v>
      </c>
      <c r="J40" s="2">
        <f t="shared" si="1"/>
        <v>0.75451056229495039</v>
      </c>
    </row>
    <row r="41" spans="1:19" x14ac:dyDescent="0.25">
      <c r="A41" s="2" t="s">
        <v>78</v>
      </c>
      <c r="B41" s="2" t="s">
        <v>79</v>
      </c>
      <c r="C41" s="2">
        <v>114.54545454545449</v>
      </c>
      <c r="D41" s="2">
        <v>19.690566242931041</v>
      </c>
      <c r="E41" s="2">
        <v>0.68279735790135465</v>
      </c>
      <c r="F41" s="2">
        <v>26.778247376755203</v>
      </c>
      <c r="G41" s="2">
        <v>19.330333333333332</v>
      </c>
      <c r="H41" s="2">
        <v>59.812999999999995</v>
      </c>
      <c r="I41" s="2">
        <f t="shared" si="0"/>
        <v>0.24424461946679021</v>
      </c>
      <c r="J41" s="2">
        <f t="shared" si="1"/>
        <v>0.75575538053320979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M30" sqref="M30"/>
    </sheetView>
  </sheetViews>
  <sheetFormatPr defaultRowHeight="15" x14ac:dyDescent="0.25"/>
  <sheetData>
    <row r="1" spans="1:22" x14ac:dyDescent="0.25">
      <c r="A1" t="s">
        <v>80</v>
      </c>
      <c r="B1" t="s">
        <v>81</v>
      </c>
      <c r="C1" t="s">
        <v>82</v>
      </c>
      <c r="D1" t="s">
        <v>86</v>
      </c>
      <c r="E1" t="s">
        <v>87</v>
      </c>
      <c r="F1" t="s">
        <v>88</v>
      </c>
      <c r="G1" t="s">
        <v>94</v>
      </c>
      <c r="H1" t="s">
        <v>95</v>
      </c>
      <c r="I1" t="s">
        <v>96</v>
      </c>
      <c r="J1" t="s">
        <v>97</v>
      </c>
      <c r="K1" t="s">
        <v>83</v>
      </c>
      <c r="L1" t="s">
        <v>91</v>
      </c>
      <c r="M1" t="s">
        <v>84</v>
      </c>
      <c r="N1" t="s">
        <v>85</v>
      </c>
      <c r="O1" t="s">
        <v>128</v>
      </c>
      <c r="P1" t="s">
        <v>129</v>
      </c>
      <c r="Q1" t="s">
        <v>130</v>
      </c>
      <c r="R1" t="s">
        <v>131</v>
      </c>
      <c r="S1" t="s">
        <v>92</v>
      </c>
      <c r="T1" t="s">
        <v>89</v>
      </c>
      <c r="U1" t="s">
        <v>90</v>
      </c>
      <c r="V1" t="s">
        <v>93</v>
      </c>
    </row>
    <row r="2" spans="1:22" x14ac:dyDescent="0.25">
      <c r="A2" s="3" t="s">
        <v>0</v>
      </c>
      <c r="B2" s="4" t="s">
        <v>1</v>
      </c>
      <c r="C2" s="4">
        <v>0</v>
      </c>
      <c r="D2" s="4">
        <v>0</v>
      </c>
      <c r="E2" s="4">
        <v>0</v>
      </c>
      <c r="F2" s="4">
        <v>0</v>
      </c>
      <c r="G2" s="4">
        <v>21.463666666666665</v>
      </c>
      <c r="H2" s="4">
        <v>55.864666666666665</v>
      </c>
      <c r="I2" s="4">
        <f>G2/SUM($G2:$H2)</f>
        <v>0.27756535982929931</v>
      </c>
      <c r="J2" s="4">
        <f>H2/SUM($G2:$H2)</f>
        <v>0.72243464017070069</v>
      </c>
      <c r="K2">
        <v>0</v>
      </c>
      <c r="L2">
        <v>0</v>
      </c>
      <c r="M2">
        <v>0</v>
      </c>
      <c r="N2">
        <v>0</v>
      </c>
      <c r="O2">
        <v>25.780999999999999</v>
      </c>
      <c r="P2">
        <v>50.338000000000001</v>
      </c>
      <c r="Q2">
        <f>O2/SUM($G2:$H2)</f>
        <v>0.33339655581179817</v>
      </c>
      <c r="R2">
        <f>P2/SUM($G2:$H2)</f>
        <v>0.6509645020152165</v>
      </c>
      <c r="S2">
        <v>0</v>
      </c>
      <c r="T2">
        <v>0</v>
      </c>
      <c r="U2">
        <v>0</v>
      </c>
      <c r="V2">
        <v>0</v>
      </c>
    </row>
    <row r="3" spans="1:22" x14ac:dyDescent="0.25">
      <c r="A3" s="1" t="s">
        <v>2</v>
      </c>
      <c r="B3" s="2" t="s">
        <v>3</v>
      </c>
      <c r="C3" s="2">
        <v>1.8181818181817788</v>
      </c>
      <c r="D3" s="2">
        <v>1.4953598530631496E-2</v>
      </c>
      <c r="E3" s="2">
        <v>0.23827145313104481</v>
      </c>
      <c r="F3" s="2">
        <v>-6.9628758923534484E-2</v>
      </c>
      <c r="G3" s="2">
        <v>21.224333333333334</v>
      </c>
      <c r="H3" s="2">
        <v>56.295666666666669</v>
      </c>
      <c r="I3" s="2">
        <f t="shared" ref="I3:J41" si="0">G3/SUM($G3:$H3)</f>
        <v>0.27379170966632266</v>
      </c>
      <c r="J3" s="2">
        <f t="shared" si="0"/>
        <v>0.72620829033367729</v>
      </c>
      <c r="K3">
        <v>6.0402684563758173</v>
      </c>
      <c r="L3">
        <v>0.6164383561643838</v>
      </c>
      <c r="M3">
        <v>1.3369900582790528</v>
      </c>
      <c r="N3">
        <v>0.1367989056087815</v>
      </c>
      <c r="O3">
        <v>25.780999999999999</v>
      </c>
      <c r="P3">
        <v>50.338000000000001</v>
      </c>
      <c r="Q3">
        <f t="shared" ref="Q3:Q27" si="1">O3/SUM($G3:$H3)</f>
        <v>0.33257223942208458</v>
      </c>
      <c r="R3">
        <f t="shared" ref="R3:R27" si="2">P3/SUM($G3:$H3)</f>
        <v>0.6493550051599587</v>
      </c>
      <c r="S3">
        <f>INDEX($L$2:$L$27,MATCH(C3,$K$2:$K$27,1))+(C3-INDEX($K$2:$K$27,MATCH(C3,$K$2:$K$27,1)))*(INDEX($L$2:$L$27,MATCH(C3,$K$2:$K$27,1)+1)-INDEX($L$2:$L$27,MATCH(C3,$K$2:$K$27,1)))/(INDEX($K$2:$K$27,MATCH(C3,$K$2:$K$27,1)+1)-INDEX($K$2:$K$27,MATCH(C3,$K$2:$K$27,1)))</f>
        <v>0.18555417185553846</v>
      </c>
      <c r="T3">
        <f t="shared" ref="T3:T36" si="3">INDEX($M$2:$M$27,MATCH(C3,$K$2:$K$27,1))+(C3-INDEX($K$2:$K$27,MATCH(C3,$K$2:$K$27,1)))*(INDEX($M$2:$M$27,MATCH(C3,$K$2:$K$27,1)+1)-INDEX($M$2:$M$27,MATCH(C3,$K$2:$K$27,1)))/(INDEX($K$2:$K$27,MATCH(C3,$K$2:$K$27,1)+1)-INDEX($K$2:$K$27,MATCH(C3,$K$2:$K$27,1)))</f>
        <v>0.40244751249207122</v>
      </c>
      <c r="U3">
        <f>INDEX($N$2:$N$27,MATCH(C3,$K$2:$K$27,1))+(C3-INDEX($K$2:$K$27,MATCH(C3,$K$2:$K$27,1)))*(INDEX($N$2:$N$27,MATCH(C3,$K$2:$K$27,1)+1)-INDEX($N$2:$N$27,MATCH(C3,$K$2:$K$27,1)))/(INDEX($K$2:$K$27,MATCH(C3,$K$2:$K$27,1)+1)-INDEX($K$2:$K$27,MATCH(C3,$K$2:$K$27,1)))</f>
        <v>4.1177852395369849E-2</v>
      </c>
      <c r="V3">
        <f>T3*Q3+F3*R3</f>
        <v>8.8629087369262227E-2</v>
      </c>
    </row>
    <row r="4" spans="1:22" x14ac:dyDescent="0.25">
      <c r="A4" s="1" t="s">
        <v>4</v>
      </c>
      <c r="B4" s="2" t="s">
        <v>5</v>
      </c>
      <c r="C4" s="2">
        <v>5.4545454545454337</v>
      </c>
      <c r="D4" s="2">
        <v>0.14047319831793637</v>
      </c>
      <c r="E4" s="2">
        <v>-0.21367868386922284</v>
      </c>
      <c r="F4" s="2">
        <v>0.2728998132002447</v>
      </c>
      <c r="G4" s="2">
        <v>21.133666666666667</v>
      </c>
      <c r="H4" s="2">
        <v>56.238666666666667</v>
      </c>
      <c r="I4" s="2">
        <f t="shared" si="0"/>
        <v>0.27314242386382731</v>
      </c>
      <c r="J4" s="2">
        <f t="shared" si="0"/>
        <v>0.72685757613617274</v>
      </c>
      <c r="K4">
        <v>10.738255033557044</v>
      </c>
      <c r="L4">
        <v>1.6095890410958935</v>
      </c>
      <c r="M4">
        <v>2.2968803565306839</v>
      </c>
      <c r="N4">
        <v>1.2653898768810068</v>
      </c>
      <c r="O4">
        <v>25.780999999999999</v>
      </c>
      <c r="P4">
        <v>50.338000000000001</v>
      </c>
      <c r="Q4">
        <f t="shared" si="1"/>
        <v>0.33320696028296076</v>
      </c>
      <c r="R4">
        <f t="shared" si="2"/>
        <v>0.65059431235109888</v>
      </c>
      <c r="S4">
        <f t="shared" ref="S4:S36" si="4">INDEX($L$2:$L$27,MATCH(C4,$K$2:$K$27,1))+(C4-INDEX($K$2:$K$27,MATCH(C4,$K$2:$K$27,1)))*(INDEX($L$2:$L$27,MATCH(C4,$K$2:$K$27,1)+1)-INDEX($L$2:$L$27,MATCH(C4,$K$2:$K$27,1)))/(INDEX($K$2:$K$27,MATCH(C4,$K$2:$K$27,1)+1)-INDEX($K$2:$K$27,MATCH(C4,$K$2:$K$27,1)))</f>
        <v>0.55666251556662527</v>
      </c>
      <c r="T4">
        <f t="shared" si="3"/>
        <v>1.2073425374762352</v>
      </c>
      <c r="U4">
        <f t="shared" ref="U4:U36" si="5">INDEX($N$2:$N$27,MATCH(C4,$K$2:$K$27,1))+(C4-INDEX($K$2:$K$27,MATCH(C4,$K$2:$K$27,1)))*(INDEX($N$2:$N$27,MATCH(C4,$K$2:$K$27,1)+1)-INDEX($N$2:$N$27,MATCH(C4,$K$2:$K$27,1)))/(INDEX($K$2:$K$27,MATCH(C4,$K$2:$K$27,1)+1)-INDEX($K$2:$K$27,MATCH(C4,$K$2:$K$27,1)))</f>
        <v>0.12353355718611175</v>
      </c>
      <c r="V4">
        <f t="shared" ref="V4:V36" si="6">T4*Q4+F4*R4</f>
        <v>0.57984200324252955</v>
      </c>
    </row>
    <row r="5" spans="1:22" x14ac:dyDescent="0.25">
      <c r="A5" s="1" t="s">
        <v>6</v>
      </c>
      <c r="B5" s="2" t="s">
        <v>7</v>
      </c>
      <c r="C5" s="2">
        <v>8.4848484848484524</v>
      </c>
      <c r="D5" s="2">
        <v>0.3829027502537441</v>
      </c>
      <c r="E5" s="2">
        <v>-0.17678952997649544</v>
      </c>
      <c r="F5" s="2">
        <v>0.5929674953487174</v>
      </c>
      <c r="G5" s="2">
        <v>21.040666666666667</v>
      </c>
      <c r="H5" s="2">
        <v>56.387</v>
      </c>
      <c r="I5" s="2">
        <f t="shared" si="0"/>
        <v>0.2717461028142395</v>
      </c>
      <c r="J5" s="2">
        <f t="shared" si="0"/>
        <v>0.7282538971857605</v>
      </c>
      <c r="K5">
        <v>26.174496644295314</v>
      </c>
      <c r="L5">
        <v>2.876712328767117</v>
      </c>
      <c r="M5">
        <v>3.7367158039081083</v>
      </c>
      <c r="N5">
        <v>2.3255813953488635</v>
      </c>
      <c r="O5">
        <v>25.780999999999999</v>
      </c>
      <c r="P5">
        <v>50.338000000000001</v>
      </c>
      <c r="Q5">
        <f t="shared" si="1"/>
        <v>0.33296883542919625</v>
      </c>
      <c r="R5">
        <f t="shared" si="2"/>
        <v>0.65012936805534627</v>
      </c>
      <c r="S5">
        <f t="shared" si="4"/>
        <v>1.1332206606179183</v>
      </c>
      <c r="T5">
        <f t="shared" si="3"/>
        <v>1.8364654429104168</v>
      </c>
      <c r="U5">
        <f t="shared" si="5"/>
        <v>0.72405706468635878</v>
      </c>
      <c r="V5">
        <f t="shared" si="6"/>
        <v>0.99699134286026769</v>
      </c>
    </row>
    <row r="6" spans="1:22" x14ac:dyDescent="0.25">
      <c r="A6" s="1" t="s">
        <v>8</v>
      </c>
      <c r="B6" s="2" t="s">
        <v>9</v>
      </c>
      <c r="C6" s="2">
        <v>7.8787878787878158</v>
      </c>
      <c r="D6" s="2">
        <v>0.64557252646333385</v>
      </c>
      <c r="E6" s="2">
        <v>-9.5354982703854674E-2</v>
      </c>
      <c r="F6" s="2">
        <v>0.92389127431857787</v>
      </c>
      <c r="G6" s="2">
        <v>21.004333333333335</v>
      </c>
      <c r="H6" s="2">
        <v>56.339333333333336</v>
      </c>
      <c r="I6" s="2">
        <f t="shared" si="0"/>
        <v>0.27157147105343682</v>
      </c>
      <c r="J6" s="2">
        <f t="shared" si="0"/>
        <v>0.72842852894656307</v>
      </c>
      <c r="K6">
        <v>42.953020134228176</v>
      </c>
      <c r="L6">
        <v>4.2123287671232967</v>
      </c>
      <c r="M6">
        <v>5.0394240658210299</v>
      </c>
      <c r="N6">
        <v>3.6593707250342167</v>
      </c>
      <c r="O6">
        <v>25.780999999999999</v>
      </c>
      <c r="P6">
        <v>50.338000000000001</v>
      </c>
      <c r="Q6">
        <f t="shared" si="1"/>
        <v>0.33333046015403106</v>
      </c>
      <c r="R6">
        <f t="shared" si="2"/>
        <v>0.65083544871159449</v>
      </c>
      <c r="S6">
        <f t="shared" si="4"/>
        <v>1.0050999229081332</v>
      </c>
      <c r="T6">
        <f t="shared" si="3"/>
        <v>1.7126354390666942</v>
      </c>
      <c r="U6">
        <f t="shared" si="5"/>
        <v>0.57846394371703469</v>
      </c>
      <c r="V6">
        <f t="shared" si="6"/>
        <v>1.1721747510620606</v>
      </c>
    </row>
    <row r="7" spans="1:22" x14ac:dyDescent="0.25">
      <c r="A7" s="1" t="s">
        <v>10</v>
      </c>
      <c r="B7" s="2" t="s">
        <v>11</v>
      </c>
      <c r="C7" s="2">
        <v>16.363636363636331</v>
      </c>
      <c r="D7" s="2">
        <v>1.1210667504470972</v>
      </c>
      <c r="E7" s="2">
        <v>0.31529786251713876</v>
      </c>
      <c r="F7" s="2">
        <v>1.4272647752101575</v>
      </c>
      <c r="G7" s="2">
        <v>20.778000000000002</v>
      </c>
      <c r="H7" s="2">
        <v>55.937333333333328</v>
      </c>
      <c r="I7" s="2">
        <f t="shared" si="0"/>
        <v>0.27084546331459164</v>
      </c>
      <c r="J7" s="2">
        <f t="shared" si="0"/>
        <v>0.72915453668540831</v>
      </c>
      <c r="K7">
        <v>56.375838926174474</v>
      </c>
      <c r="L7">
        <v>5.6506849315068441</v>
      </c>
      <c r="M7">
        <v>5.7936235858758955</v>
      </c>
      <c r="N7">
        <v>5.232558139534893</v>
      </c>
      <c r="O7">
        <v>25.780999999999999</v>
      </c>
      <c r="P7">
        <v>50.338000000000001</v>
      </c>
      <c r="Q7">
        <f t="shared" si="1"/>
        <v>0.3360605876269846</v>
      </c>
      <c r="R7">
        <f t="shared" si="2"/>
        <v>0.65616608587592229</v>
      </c>
      <c r="S7">
        <f t="shared" si="4"/>
        <v>2.071362824191886</v>
      </c>
      <c r="T7">
        <f t="shared" si="3"/>
        <v>2.8215950926895683</v>
      </c>
      <c r="U7">
        <f t="shared" si="5"/>
        <v>1.6517521614768005</v>
      </c>
      <c r="V7">
        <f t="shared" si="6"/>
        <v>1.8847496459528994</v>
      </c>
    </row>
    <row r="8" spans="1:22" x14ac:dyDescent="0.25">
      <c r="A8" s="1" t="s">
        <v>12</v>
      </c>
      <c r="B8" s="2" t="s">
        <v>13</v>
      </c>
      <c r="C8" s="2">
        <v>15.757575757575696</v>
      </c>
      <c r="D8" s="2">
        <v>1.5936910918845637</v>
      </c>
      <c r="E8" s="2">
        <v>0.94914168915205543</v>
      </c>
      <c r="F8" s="2">
        <v>1.8401708025899799</v>
      </c>
      <c r="G8" s="2">
        <v>20.678666666666668</v>
      </c>
      <c r="H8" s="2">
        <v>55.24666666666667</v>
      </c>
      <c r="I8" s="2">
        <f t="shared" si="0"/>
        <v>0.27235529643158191</v>
      </c>
      <c r="J8" s="2">
        <f t="shared" si="0"/>
        <v>0.72764470356841804</v>
      </c>
      <c r="K8">
        <v>65.100671140939582</v>
      </c>
      <c r="L8">
        <v>6.952054794520568</v>
      </c>
      <c r="M8">
        <v>6.9249228659581386</v>
      </c>
      <c r="N8">
        <v>6.5663474692202684</v>
      </c>
      <c r="O8">
        <v>25.780999999999999</v>
      </c>
      <c r="P8">
        <v>50.338000000000001</v>
      </c>
      <c r="Q8">
        <f t="shared" si="1"/>
        <v>0.33955728434953636</v>
      </c>
      <c r="R8">
        <f t="shared" si="2"/>
        <v>0.66299346726608588</v>
      </c>
      <c r="S8">
        <f t="shared" si="4"/>
        <v>2.021612792607427</v>
      </c>
      <c r="T8">
        <f t="shared" si="3"/>
        <v>2.7650640039783041</v>
      </c>
      <c r="U8">
        <f t="shared" si="5"/>
        <v>1.6101267237293122</v>
      </c>
      <c r="V8">
        <f t="shared" si="6"/>
        <v>2.1589188450144752</v>
      </c>
    </row>
    <row r="9" spans="1:22" x14ac:dyDescent="0.25">
      <c r="A9" s="1" t="s">
        <v>14</v>
      </c>
      <c r="B9" s="2" t="s">
        <v>15</v>
      </c>
      <c r="C9" s="2">
        <v>16.969696969696937</v>
      </c>
      <c r="D9" s="2">
        <v>2.2883537145342858</v>
      </c>
      <c r="E9" s="2">
        <v>1.6950450210082568</v>
      </c>
      <c r="F9" s="2">
        <v>2.5068848866910187</v>
      </c>
      <c r="G9" s="2">
        <v>20.677666666666667</v>
      </c>
      <c r="H9" s="2">
        <v>55.363333333333337</v>
      </c>
      <c r="I9" s="2">
        <f t="shared" si="0"/>
        <v>0.27192786347715925</v>
      </c>
      <c r="J9" s="2">
        <f t="shared" si="0"/>
        <v>0.72807213652284086</v>
      </c>
      <c r="K9">
        <v>65.100671140939582</v>
      </c>
      <c r="L9">
        <v>8.2876712328767042</v>
      </c>
      <c r="M9">
        <v>8.0219403496743169</v>
      </c>
      <c r="N9">
        <v>8.0711354309165539</v>
      </c>
      <c r="O9">
        <v>25.780999999999999</v>
      </c>
      <c r="P9">
        <v>50.338000000000001</v>
      </c>
      <c r="Q9">
        <f t="shared" si="1"/>
        <v>0.33904078063150145</v>
      </c>
      <c r="R9">
        <f t="shared" si="2"/>
        <v>0.66198498178614174</v>
      </c>
      <c r="S9">
        <f t="shared" si="4"/>
        <v>2.1211128557763423</v>
      </c>
      <c r="T9">
        <f t="shared" si="3"/>
        <v>2.8781261814008294</v>
      </c>
      <c r="U9">
        <f t="shared" si="5"/>
        <v>1.6933775992242865</v>
      </c>
      <c r="V9">
        <f t="shared" si="6"/>
        <v>2.6353222933542075</v>
      </c>
    </row>
    <row r="10" spans="1:22" x14ac:dyDescent="0.25">
      <c r="A10" s="1" t="s">
        <v>16</v>
      </c>
      <c r="B10" s="2" t="s">
        <v>17</v>
      </c>
      <c r="C10" s="2">
        <v>23.636363636363608</v>
      </c>
      <c r="D10" s="2">
        <v>2.8339334912272029</v>
      </c>
      <c r="E10" s="2">
        <v>2.1087139605727057</v>
      </c>
      <c r="F10" s="2">
        <v>3.1017241228710413</v>
      </c>
      <c r="G10" s="2">
        <v>20.486999999999998</v>
      </c>
      <c r="H10" s="2">
        <v>55.803666666666665</v>
      </c>
      <c r="I10" s="2">
        <f t="shared" si="0"/>
        <v>0.26853874654828896</v>
      </c>
      <c r="J10" s="2">
        <f t="shared" si="0"/>
        <v>0.73146125345171098</v>
      </c>
      <c r="K10">
        <v>67.785234899328827</v>
      </c>
      <c r="L10">
        <v>9.3835616438356482</v>
      </c>
      <c r="M10">
        <v>8.6047308878985262</v>
      </c>
      <c r="N10">
        <v>9.47332421340632</v>
      </c>
      <c r="O10">
        <v>25.780999999999999</v>
      </c>
      <c r="P10">
        <v>50.338000000000001</v>
      </c>
      <c r="Q10">
        <f t="shared" si="1"/>
        <v>0.33793124541228281</v>
      </c>
      <c r="R10">
        <f t="shared" si="2"/>
        <v>0.6598185885560488</v>
      </c>
      <c r="S10">
        <f t="shared" si="4"/>
        <v>2.6683632032053635</v>
      </c>
      <c r="T10">
        <f t="shared" si="3"/>
        <v>3.4999681572247021</v>
      </c>
      <c r="U10">
        <f t="shared" si="5"/>
        <v>2.1512574144466363</v>
      </c>
      <c r="V10">
        <f t="shared" si="6"/>
        <v>3.2293238311172949</v>
      </c>
    </row>
    <row r="11" spans="1:22" x14ac:dyDescent="0.25">
      <c r="A11" s="1" t="s">
        <v>18</v>
      </c>
      <c r="B11" s="2" t="s">
        <v>19</v>
      </c>
      <c r="C11" s="2">
        <v>30.303030303030248</v>
      </c>
      <c r="D11" s="2">
        <v>3.3745287350766207</v>
      </c>
      <c r="E11" s="2">
        <v>2.4054512425148777</v>
      </c>
      <c r="F11" s="2">
        <v>3.7457277515525744</v>
      </c>
      <c r="G11" s="2">
        <v>19.767666666666667</v>
      </c>
      <c r="H11" s="2">
        <v>55.901000000000003</v>
      </c>
      <c r="I11" s="2">
        <f t="shared" si="0"/>
        <v>0.26123979101873962</v>
      </c>
      <c r="J11" s="2">
        <f t="shared" si="0"/>
        <v>0.73876020898126049</v>
      </c>
      <c r="K11">
        <v>69.127516778523486</v>
      </c>
      <c r="L11">
        <v>10.582191780821915</v>
      </c>
      <c r="M11">
        <v>9.6331847788823985</v>
      </c>
      <c r="N11">
        <v>10.807113543091674</v>
      </c>
      <c r="O11">
        <v>25.780999999999999</v>
      </c>
      <c r="P11">
        <v>50.338000000000001</v>
      </c>
      <c r="Q11">
        <f t="shared" si="1"/>
        <v>0.34070905614829561</v>
      </c>
      <c r="R11">
        <f t="shared" si="2"/>
        <v>0.66524232839660624</v>
      </c>
      <c r="S11">
        <f t="shared" si="4"/>
        <v>3.205354919053542</v>
      </c>
      <c r="T11">
        <f t="shared" si="3"/>
        <v>4.0572609883545558</v>
      </c>
      <c r="U11">
        <f t="shared" si="5"/>
        <v>2.6537744061684063</v>
      </c>
      <c r="V11">
        <f t="shared" si="6"/>
        <v>3.8741622128722009</v>
      </c>
    </row>
    <row r="12" spans="1:22" x14ac:dyDescent="0.25">
      <c r="A12" s="1" t="s">
        <v>20</v>
      </c>
      <c r="B12" s="2" t="s">
        <v>21</v>
      </c>
      <c r="C12" s="2">
        <v>31.515151515151491</v>
      </c>
      <c r="D12" s="2">
        <v>3.8824979457682707</v>
      </c>
      <c r="E12" s="2">
        <v>2.5980172659801015</v>
      </c>
      <c r="F12" s="2">
        <v>4.3641509222066999</v>
      </c>
      <c r="G12" s="2">
        <v>19.76466666666667</v>
      </c>
      <c r="H12" s="2">
        <v>55.825333333333333</v>
      </c>
      <c r="I12" s="2">
        <f t="shared" si="0"/>
        <v>0.26147197601093625</v>
      </c>
      <c r="J12" s="2">
        <f t="shared" si="0"/>
        <v>0.73852802398906381</v>
      </c>
      <c r="K12">
        <v>67.785234899328856</v>
      </c>
      <c r="L12">
        <v>11.746575342465748</v>
      </c>
      <c r="M12">
        <v>10.010284538909819</v>
      </c>
      <c r="N12">
        <v>12.346101231190154</v>
      </c>
      <c r="O12">
        <v>25.780999999999999</v>
      </c>
      <c r="P12">
        <v>50.338000000000001</v>
      </c>
      <c r="Q12">
        <f t="shared" si="1"/>
        <v>0.34106363275565549</v>
      </c>
      <c r="R12">
        <f t="shared" si="2"/>
        <v>0.66593464744013753</v>
      </c>
      <c r="S12">
        <f t="shared" si="4"/>
        <v>3.3018430884184271</v>
      </c>
      <c r="T12">
        <f t="shared" si="3"/>
        <v>4.1513717912757828</v>
      </c>
      <c r="U12">
        <f t="shared" si="5"/>
        <v>2.7501305807735568</v>
      </c>
      <c r="V12">
        <f t="shared" si="6"/>
        <v>4.3221212498071413</v>
      </c>
    </row>
    <row r="13" spans="1:22" x14ac:dyDescent="0.25">
      <c r="A13" s="1" t="s">
        <v>22</v>
      </c>
      <c r="B13" s="2" t="s">
        <v>23</v>
      </c>
      <c r="C13" s="2">
        <v>34.545454545454504</v>
      </c>
      <c r="D13" s="2">
        <v>4.3522524046594624</v>
      </c>
      <c r="E13" s="2">
        <v>2.554631908886118</v>
      </c>
      <c r="F13" s="2">
        <v>5.0175132550446477</v>
      </c>
      <c r="G13" s="2">
        <v>19.641333333333332</v>
      </c>
      <c r="H13" s="2">
        <v>56.012333333333338</v>
      </c>
      <c r="I13" s="2">
        <f t="shared" si="0"/>
        <v>0.25962169711976946</v>
      </c>
      <c r="J13" s="2">
        <f t="shared" si="0"/>
        <v>0.74037830288023054</v>
      </c>
      <c r="K13">
        <v>69.798657718120793</v>
      </c>
      <c r="L13">
        <v>12.739726027397257</v>
      </c>
      <c r="M13">
        <v>10.010284538909819</v>
      </c>
      <c r="N13">
        <v>14.021887824897416</v>
      </c>
      <c r="O13">
        <v>25.780999999999999</v>
      </c>
      <c r="P13">
        <v>50.338000000000001</v>
      </c>
      <c r="Q13">
        <f t="shared" si="1"/>
        <v>0.34077660919717484</v>
      </c>
      <c r="R13">
        <f t="shared" si="2"/>
        <v>0.66537422729015117</v>
      </c>
      <c r="S13">
        <f t="shared" si="4"/>
        <v>3.5430635118306331</v>
      </c>
      <c r="T13">
        <f t="shared" si="3"/>
        <v>4.3866487985788432</v>
      </c>
      <c r="U13">
        <f t="shared" si="5"/>
        <v>2.9910210172864256</v>
      </c>
      <c r="V13">
        <f t="shared" si="6"/>
        <v>4.8333913083119828</v>
      </c>
    </row>
    <row r="14" spans="1:22" x14ac:dyDescent="0.25">
      <c r="A14" s="1" t="s">
        <v>24</v>
      </c>
      <c r="B14" s="2" t="s">
        <v>25</v>
      </c>
      <c r="C14" s="2">
        <v>38.787878787878746</v>
      </c>
      <c r="D14" s="2">
        <v>4.8381688336797346</v>
      </c>
      <c r="E14" s="2">
        <v>2.6121697086684881</v>
      </c>
      <c r="F14" s="2">
        <v>5.6541547031231598</v>
      </c>
      <c r="G14" s="2">
        <v>19.629666666666665</v>
      </c>
      <c r="H14" s="2">
        <v>56.292666666666662</v>
      </c>
      <c r="I14" s="2">
        <f t="shared" si="0"/>
        <v>0.25854930696720774</v>
      </c>
      <c r="J14" s="2">
        <f t="shared" si="0"/>
        <v>0.74145069303279232</v>
      </c>
      <c r="K14">
        <v>73.154362416107361</v>
      </c>
      <c r="L14">
        <v>14.04109589041096</v>
      </c>
      <c r="M14">
        <v>10.867329448063057</v>
      </c>
      <c r="N14">
        <v>15.595075239398115</v>
      </c>
      <c r="O14">
        <v>25.780999999999999</v>
      </c>
      <c r="P14">
        <v>50.338000000000001</v>
      </c>
      <c r="Q14">
        <f t="shared" si="1"/>
        <v>0.33957070163807751</v>
      </c>
      <c r="R14">
        <f t="shared" si="2"/>
        <v>0.66301966483292141</v>
      </c>
      <c r="S14">
        <f t="shared" si="4"/>
        <v>3.8807721046077237</v>
      </c>
      <c r="T14">
        <f t="shared" si="3"/>
        <v>4.7160366088031287</v>
      </c>
      <c r="U14">
        <f t="shared" si="5"/>
        <v>3.3282676284044435</v>
      </c>
      <c r="V14">
        <f t="shared" si="6"/>
        <v>5.3502436163803413</v>
      </c>
    </row>
    <row r="15" spans="1:22" x14ac:dyDescent="0.25">
      <c r="A15" s="1" t="s">
        <v>26</v>
      </c>
      <c r="B15" s="2" t="s">
        <v>27</v>
      </c>
      <c r="C15" s="2">
        <v>39.999999999999957</v>
      </c>
      <c r="D15" s="2">
        <v>5.3687950118420424</v>
      </c>
      <c r="E15" s="2">
        <v>2.629570252957536</v>
      </c>
      <c r="F15" s="2">
        <v>6.3768962294404874</v>
      </c>
      <c r="G15" s="2">
        <v>19.487666666666666</v>
      </c>
      <c r="H15" s="2">
        <v>56.37233333333333</v>
      </c>
      <c r="I15" s="2">
        <f t="shared" si="0"/>
        <v>0.25688988487564812</v>
      </c>
      <c r="J15" s="2">
        <f t="shared" si="0"/>
        <v>0.74311011512435188</v>
      </c>
      <c r="K15">
        <v>73.154362416107361</v>
      </c>
      <c r="L15">
        <v>15.273972602739727</v>
      </c>
      <c r="M15">
        <v>11.278711004456611</v>
      </c>
      <c r="N15">
        <v>17.339261285909746</v>
      </c>
      <c r="O15">
        <v>25.780999999999999</v>
      </c>
      <c r="P15">
        <v>50.338000000000001</v>
      </c>
      <c r="Q15">
        <f t="shared" si="1"/>
        <v>0.33984972317426837</v>
      </c>
      <c r="R15">
        <f t="shared" si="2"/>
        <v>0.66356446084893228</v>
      </c>
      <c r="S15">
        <f t="shared" si="4"/>
        <v>3.9772602739726066</v>
      </c>
      <c r="T15">
        <f t="shared" si="3"/>
        <v>4.810147411724353</v>
      </c>
      <c r="U15">
        <f t="shared" si="5"/>
        <v>3.4246238030095917</v>
      </c>
      <c r="V15">
        <f t="shared" si="6"/>
        <v>5.8662089746802106</v>
      </c>
    </row>
    <row r="16" spans="1:22" x14ac:dyDescent="0.25">
      <c r="A16" s="1" t="s">
        <v>28</v>
      </c>
      <c r="B16" s="2" t="s">
        <v>29</v>
      </c>
      <c r="C16" s="2">
        <v>43.636363636363576</v>
      </c>
      <c r="D16" s="2">
        <v>5.6083546812315754</v>
      </c>
      <c r="E16" s="2">
        <v>2.4165875908598533</v>
      </c>
      <c r="F16" s="2">
        <v>6.771958327562122</v>
      </c>
      <c r="G16" s="2">
        <v>19.463666666666668</v>
      </c>
      <c r="H16" s="2">
        <v>56.338333333333331</v>
      </c>
      <c r="I16" s="2">
        <f t="shared" si="0"/>
        <v>0.25676983017158744</v>
      </c>
      <c r="J16" s="2">
        <f t="shared" si="0"/>
        <v>0.74323016982841261</v>
      </c>
      <c r="K16">
        <v>70.469798657718101</v>
      </c>
      <c r="L16">
        <v>16.232876712328761</v>
      </c>
      <c r="M16">
        <v>11.073020226259844</v>
      </c>
      <c r="N16">
        <v>18.980848153214769</v>
      </c>
      <c r="O16">
        <v>25.780999999999999</v>
      </c>
      <c r="P16">
        <v>50.338000000000001</v>
      </c>
      <c r="Q16">
        <f t="shared" si="1"/>
        <v>0.34010975963694889</v>
      </c>
      <c r="R16">
        <f t="shared" si="2"/>
        <v>0.66407218806891644</v>
      </c>
      <c r="S16">
        <f t="shared" si="4"/>
        <v>4.2855541718555452</v>
      </c>
      <c r="T16">
        <f t="shared" si="3"/>
        <v>5.0778196777510933</v>
      </c>
      <c r="U16">
        <f t="shared" si="5"/>
        <v>3.7394602661360636</v>
      </c>
      <c r="V16">
        <f t="shared" si="6"/>
        <v>6.2240852141753926</v>
      </c>
    </row>
    <row r="17" spans="1:22" x14ac:dyDescent="0.25">
      <c r="A17" s="1" t="s">
        <v>30</v>
      </c>
      <c r="B17" s="2" t="s">
        <v>31</v>
      </c>
      <c r="C17" s="2">
        <v>49.090909090909044</v>
      </c>
      <c r="D17" s="2">
        <v>6.1729663105998256</v>
      </c>
      <c r="E17" s="2">
        <v>2.4796935648147223</v>
      </c>
      <c r="F17" s="2">
        <v>7.5184085710755966</v>
      </c>
      <c r="G17" s="2">
        <v>19.323666666666668</v>
      </c>
      <c r="H17" s="2">
        <v>56.461999999999996</v>
      </c>
      <c r="I17" s="2">
        <f t="shared" si="0"/>
        <v>0.25497785421165836</v>
      </c>
      <c r="J17" s="2">
        <f t="shared" si="0"/>
        <v>0.74502214578834169</v>
      </c>
      <c r="K17">
        <v>74.496644295302019</v>
      </c>
      <c r="L17">
        <v>17.32876712328768</v>
      </c>
      <c r="M17">
        <v>11.758656153582425</v>
      </c>
      <c r="N17">
        <v>20.280437756497971</v>
      </c>
      <c r="O17">
        <v>25.780999999999999</v>
      </c>
      <c r="P17">
        <v>50.338000000000001</v>
      </c>
      <c r="Q17">
        <f t="shared" si="1"/>
        <v>0.34018306012130706</v>
      </c>
      <c r="R17">
        <f t="shared" si="2"/>
        <v>0.6642153089634365</v>
      </c>
      <c r="S17">
        <f t="shared" si="4"/>
        <v>4.870049813200497</v>
      </c>
      <c r="T17">
        <f t="shared" si="3"/>
        <v>5.3842989372642984</v>
      </c>
      <c r="U17">
        <f t="shared" si="5"/>
        <v>4.3787464245740679</v>
      </c>
      <c r="V17">
        <f t="shared" si="6"/>
        <v>6.825489361036797</v>
      </c>
    </row>
    <row r="18" spans="1:22" x14ac:dyDescent="0.25">
      <c r="A18" s="1" t="s">
        <v>32</v>
      </c>
      <c r="B18" s="2" t="s">
        <v>33</v>
      </c>
      <c r="C18" s="2">
        <v>54.545454545454497</v>
      </c>
      <c r="D18" s="2">
        <v>6.6446843733384719</v>
      </c>
      <c r="E18" s="2">
        <v>2.529807132367079</v>
      </c>
      <c r="F18" s="2">
        <v>8.1423221815014379</v>
      </c>
      <c r="G18" s="2">
        <v>19.509666666666668</v>
      </c>
      <c r="H18" s="2">
        <v>57.024666666666668</v>
      </c>
      <c r="I18" s="2">
        <f t="shared" si="0"/>
        <v>0.25491391663000917</v>
      </c>
      <c r="J18" s="2">
        <f t="shared" si="0"/>
        <v>0.74508608336999083</v>
      </c>
      <c r="K18">
        <v>77.181208053691265</v>
      </c>
      <c r="L18">
        <v>18.458904109589035</v>
      </c>
      <c r="M18">
        <v>12.307164895440504</v>
      </c>
      <c r="N18">
        <v>21.78522571819428</v>
      </c>
      <c r="O18">
        <v>25.780999999999999</v>
      </c>
      <c r="P18">
        <v>50.338000000000001</v>
      </c>
      <c r="Q18">
        <f t="shared" si="1"/>
        <v>0.33685535467742145</v>
      </c>
      <c r="R18">
        <f t="shared" si="2"/>
        <v>0.65771788696140732</v>
      </c>
      <c r="S18">
        <f t="shared" si="4"/>
        <v>5.4545454545454479</v>
      </c>
      <c r="T18">
        <f t="shared" si="3"/>
        <v>5.6907781967775035</v>
      </c>
      <c r="U18">
        <f t="shared" si="5"/>
        <v>5.0180325830120704</v>
      </c>
      <c r="V18">
        <f t="shared" si="6"/>
        <v>7.272320048042145</v>
      </c>
    </row>
    <row r="19" spans="1:22" x14ac:dyDescent="0.25">
      <c r="A19" s="1" t="s">
        <v>34</v>
      </c>
      <c r="B19" s="2" t="s">
        <v>35</v>
      </c>
      <c r="C19" s="2">
        <v>59.393939393939341</v>
      </c>
      <c r="D19" s="2">
        <v>7.0573432742036646</v>
      </c>
      <c r="E19" s="2">
        <v>2.24281415522678</v>
      </c>
      <c r="F19" s="2">
        <v>8.8129045299871542</v>
      </c>
      <c r="G19" s="2">
        <v>19.587999999999997</v>
      </c>
      <c r="H19" s="2">
        <v>57.200333333333333</v>
      </c>
      <c r="I19" s="2">
        <f t="shared" si="0"/>
        <v>0.25509083411108457</v>
      </c>
      <c r="J19" s="2">
        <f t="shared" si="0"/>
        <v>0.74490916588891543</v>
      </c>
      <c r="K19">
        <v>81.879194630872504</v>
      </c>
      <c r="L19">
        <v>19.417808219178113</v>
      </c>
      <c r="M19">
        <v>13.369900582790528</v>
      </c>
      <c r="N19">
        <v>22.948016415868679</v>
      </c>
      <c r="O19">
        <v>25.780999999999999</v>
      </c>
      <c r="P19">
        <v>50.338000000000001</v>
      </c>
      <c r="Q19">
        <f t="shared" si="1"/>
        <v>0.33574110650489442</v>
      </c>
      <c r="R19">
        <f t="shared" si="2"/>
        <v>0.65554229158075239</v>
      </c>
      <c r="S19">
        <f t="shared" si="4"/>
        <v>6.1008557652393254</v>
      </c>
      <c r="T19">
        <f t="shared" si="3"/>
        <v>6.1849634767015438</v>
      </c>
      <c r="U19">
        <f t="shared" si="5"/>
        <v>5.6939435393607845</v>
      </c>
      <c r="V19">
        <f t="shared" si="6"/>
        <v>7.853778112430307</v>
      </c>
    </row>
    <row r="20" spans="1:22" x14ac:dyDescent="0.25">
      <c r="A20" s="1" t="s">
        <v>36</v>
      </c>
      <c r="B20" s="2" t="s">
        <v>37</v>
      </c>
      <c r="C20" s="2">
        <v>67.878787878787833</v>
      </c>
      <c r="D20" s="2">
        <v>7.6112306056358436</v>
      </c>
      <c r="E20" s="2">
        <v>2.1966447110465692</v>
      </c>
      <c r="F20" s="2">
        <v>9.5765747891483741</v>
      </c>
      <c r="G20" s="2">
        <v>19.463666666666668</v>
      </c>
      <c r="H20" s="2">
        <v>57.000333333333323</v>
      </c>
      <c r="I20" s="2">
        <f t="shared" si="0"/>
        <v>0.25454680198088864</v>
      </c>
      <c r="J20" s="2">
        <f t="shared" si="0"/>
        <v>0.74545319801911125</v>
      </c>
      <c r="K20">
        <v>88.590604026845625</v>
      </c>
      <c r="L20">
        <v>20.856164383561637</v>
      </c>
      <c r="M20">
        <v>14.604045251971186</v>
      </c>
      <c r="N20">
        <v>24.452804377564984</v>
      </c>
      <c r="O20">
        <v>25.780999999999999</v>
      </c>
      <c r="P20">
        <v>50.338000000000001</v>
      </c>
      <c r="Q20">
        <f t="shared" si="1"/>
        <v>0.33716520192508892</v>
      </c>
      <c r="R20">
        <f t="shared" si="2"/>
        <v>0.6583228708934924</v>
      </c>
      <c r="S20">
        <f t="shared" si="4"/>
        <v>11.792721737927192</v>
      </c>
      <c r="T20">
        <f t="shared" si="3"/>
        <v>10.010284538909819</v>
      </c>
      <c r="U20">
        <f t="shared" si="5"/>
        <v>12.423966062816922</v>
      </c>
      <c r="V20">
        <f t="shared" si="6"/>
        <v>9.679597816407524</v>
      </c>
    </row>
    <row r="21" spans="1:22" x14ac:dyDescent="0.25">
      <c r="A21" s="1" t="s">
        <v>38</v>
      </c>
      <c r="B21" s="2" t="s">
        <v>39</v>
      </c>
      <c r="C21" s="2">
        <v>70.303030303030241</v>
      </c>
      <c r="D21" s="2">
        <v>8.0565155396587365</v>
      </c>
      <c r="E21" s="2">
        <v>2.167875811155362</v>
      </c>
      <c r="F21" s="2">
        <v>10.198491876020888</v>
      </c>
      <c r="G21" s="2">
        <v>19.358333333333334</v>
      </c>
      <c r="H21" s="2">
        <v>57.187333333333335</v>
      </c>
      <c r="I21" s="2">
        <f t="shared" si="0"/>
        <v>0.25289914081789955</v>
      </c>
      <c r="J21" s="2">
        <f t="shared" si="0"/>
        <v>0.74710085918210034</v>
      </c>
      <c r="K21">
        <v>93.959731543624144</v>
      </c>
      <c r="L21">
        <v>21.986301369863014</v>
      </c>
      <c r="M21">
        <v>15.529653753856687</v>
      </c>
      <c r="N21">
        <v>25.752393980848165</v>
      </c>
      <c r="O21">
        <v>25.780999999999999</v>
      </c>
      <c r="P21">
        <v>50.338000000000001</v>
      </c>
      <c r="Q21">
        <f t="shared" si="1"/>
        <v>0.33680547995314336</v>
      </c>
      <c r="R21">
        <f t="shared" si="2"/>
        <v>0.65762050540635864</v>
      </c>
      <c r="S21">
        <f t="shared" si="4"/>
        <v>12.935325861353236</v>
      </c>
      <c r="T21">
        <f t="shared" si="3"/>
        <v>10.139100985861322</v>
      </c>
      <c r="U21">
        <f t="shared" si="5"/>
        <v>14.258342660531437</v>
      </c>
      <c r="V21">
        <f t="shared" si="6"/>
        <v>10.121642155727912</v>
      </c>
    </row>
    <row r="22" spans="1:22" x14ac:dyDescent="0.25">
      <c r="A22" s="1" t="s">
        <v>40</v>
      </c>
      <c r="B22" s="2" t="s">
        <v>41</v>
      </c>
      <c r="C22" s="2">
        <v>76.969696969696912</v>
      </c>
      <c r="D22" s="2">
        <v>8.4865447822514142</v>
      </c>
      <c r="E22" s="2">
        <v>2.0470000301609614</v>
      </c>
      <c r="F22" s="2">
        <v>10.827147229885959</v>
      </c>
      <c r="G22" s="2">
        <v>19.46466666666667</v>
      </c>
      <c r="H22" s="2">
        <v>57.935000000000002</v>
      </c>
      <c r="I22" s="2">
        <f t="shared" si="0"/>
        <v>0.25148256452439505</v>
      </c>
      <c r="J22" s="2">
        <f t="shared" si="0"/>
        <v>0.7485174354756049</v>
      </c>
      <c r="K22">
        <v>97.315436241610726</v>
      </c>
      <c r="L22">
        <v>23.390410958904084</v>
      </c>
      <c r="M22">
        <v>16.523825848474448</v>
      </c>
      <c r="N22">
        <v>27.393980848153234</v>
      </c>
      <c r="O22">
        <v>25.780999999999999</v>
      </c>
      <c r="P22">
        <v>50.338000000000001</v>
      </c>
      <c r="Q22">
        <f t="shared" si="1"/>
        <v>0.33308928979022301</v>
      </c>
      <c r="R22">
        <f t="shared" si="2"/>
        <v>0.65036455798689907</v>
      </c>
      <c r="S22">
        <f t="shared" si="4"/>
        <v>18.369863013698605</v>
      </c>
      <c r="T22">
        <f t="shared" si="3"/>
        <v>12.263949055172889</v>
      </c>
      <c r="U22">
        <f t="shared" si="5"/>
        <v>21.666666666666664</v>
      </c>
      <c r="V22">
        <f t="shared" si="6"/>
        <v>11.126582903234874</v>
      </c>
    </row>
    <row r="23" spans="1:22" x14ac:dyDescent="0.25">
      <c r="A23" s="1" t="s">
        <v>42</v>
      </c>
      <c r="B23" s="2" t="s">
        <v>43</v>
      </c>
      <c r="C23" s="2">
        <v>79.999999999999929</v>
      </c>
      <c r="D23" s="2">
        <v>8.8599316061675371</v>
      </c>
      <c r="E23" s="2">
        <v>1.6755564114045551</v>
      </c>
      <c r="F23" s="2">
        <v>11.482755651721433</v>
      </c>
      <c r="G23" s="2">
        <v>19.5</v>
      </c>
      <c r="H23" s="2">
        <v>58.642666666666663</v>
      </c>
      <c r="I23" s="2">
        <f t="shared" si="0"/>
        <v>0.24954356988073101</v>
      </c>
      <c r="J23" s="2">
        <f t="shared" si="0"/>
        <v>0.7504564301192691</v>
      </c>
      <c r="K23">
        <v>99.999999999999972</v>
      </c>
      <c r="L23">
        <v>24.589041095890419</v>
      </c>
      <c r="M23">
        <v>17.106616386698658</v>
      </c>
      <c r="N23">
        <v>28.864569083447321</v>
      </c>
      <c r="O23">
        <v>25.780999999999999</v>
      </c>
      <c r="P23">
        <v>50.338000000000001</v>
      </c>
      <c r="Q23">
        <f t="shared" si="1"/>
        <v>0.32992219359462183</v>
      </c>
      <c r="R23">
        <f t="shared" si="2"/>
        <v>0.64418072926442249</v>
      </c>
      <c r="S23">
        <f t="shared" si="4"/>
        <v>19.034246575342465</v>
      </c>
      <c r="T23">
        <f t="shared" si="3"/>
        <v>12.9448063078505</v>
      </c>
      <c r="U23">
        <f t="shared" si="5"/>
        <v>22.4829001367989</v>
      </c>
      <c r="V23">
        <f t="shared" si="6"/>
        <v>11.667748802434616</v>
      </c>
    </row>
    <row r="24" spans="1:22" x14ac:dyDescent="0.25">
      <c r="A24" s="1" t="s">
        <v>44</v>
      </c>
      <c r="B24" s="2" t="s">
        <v>45</v>
      </c>
      <c r="C24" s="2">
        <v>81.818181818181756</v>
      </c>
      <c r="D24" s="2">
        <v>9.5088271545265677</v>
      </c>
      <c r="E24" s="2">
        <v>1.8590741518394793</v>
      </c>
      <c r="F24" s="2">
        <v>12.290848559944978</v>
      </c>
      <c r="G24" s="2">
        <v>19.411000000000001</v>
      </c>
      <c r="H24" s="2">
        <v>58.431000000000004</v>
      </c>
      <c r="I24" s="2">
        <f t="shared" si="0"/>
        <v>0.24936409650317307</v>
      </c>
      <c r="J24" s="2">
        <f t="shared" si="0"/>
        <v>0.75063590349682685</v>
      </c>
      <c r="K24">
        <v>104.69798657718121</v>
      </c>
      <c r="L24">
        <v>26.095890410958923</v>
      </c>
      <c r="M24">
        <v>18.546451834076059</v>
      </c>
      <c r="N24">
        <v>30.506155950752412</v>
      </c>
      <c r="O24">
        <v>25.780999999999999</v>
      </c>
      <c r="P24">
        <v>50.338000000000001</v>
      </c>
      <c r="Q24">
        <f t="shared" si="1"/>
        <v>0.33119652629685764</v>
      </c>
      <c r="R24">
        <f t="shared" si="2"/>
        <v>0.64666889339945011</v>
      </c>
      <c r="S24">
        <f t="shared" si="4"/>
        <v>19.405354919053561</v>
      </c>
      <c r="T24">
        <f t="shared" si="3"/>
        <v>13.356098820617133</v>
      </c>
      <c r="U24">
        <f t="shared" si="5"/>
        <v>22.932915237976783</v>
      </c>
      <c r="V24">
        <f t="shared" si="6"/>
        <v>12.371602971465794</v>
      </c>
    </row>
    <row r="25" spans="1:22" x14ac:dyDescent="0.25">
      <c r="A25" s="1" t="s">
        <v>46</v>
      </c>
      <c r="B25" s="2" t="s">
        <v>47</v>
      </c>
      <c r="C25" s="2">
        <v>87.878787878787818</v>
      </c>
      <c r="D25" s="2">
        <v>10.05516216346849</v>
      </c>
      <c r="E25" s="2">
        <v>1.6748603896330039</v>
      </c>
      <c r="F25" s="2">
        <v>13.105804517883236</v>
      </c>
      <c r="G25" s="2">
        <v>19.240333333333336</v>
      </c>
      <c r="H25" s="2">
        <v>58.63</v>
      </c>
      <c r="I25" s="2">
        <f t="shared" si="0"/>
        <v>0.24708168707809139</v>
      </c>
      <c r="J25" s="2">
        <f t="shared" si="0"/>
        <v>0.75291831292190869</v>
      </c>
      <c r="K25">
        <v>104.69798657718121</v>
      </c>
      <c r="L25">
        <v>27.500000000000014</v>
      </c>
      <c r="M25">
        <v>19.540623928693847</v>
      </c>
      <c r="N25">
        <v>32.010943912448695</v>
      </c>
      <c r="O25">
        <v>25.780999999999999</v>
      </c>
      <c r="P25">
        <v>50.338000000000001</v>
      </c>
      <c r="Q25">
        <f t="shared" si="1"/>
        <v>0.33107601953675125</v>
      </c>
      <c r="R25">
        <f t="shared" si="2"/>
        <v>0.64643360115747972</v>
      </c>
      <c r="S25">
        <f t="shared" si="4"/>
        <v>20.7036114570361</v>
      </c>
      <c r="T25">
        <f t="shared" si="3"/>
        <v>14.47315112039141</v>
      </c>
      <c r="U25">
        <f t="shared" si="5"/>
        <v>24.293205654354757</v>
      </c>
      <c r="V25">
        <f t="shared" si="6"/>
        <v>13.263745673654288</v>
      </c>
    </row>
    <row r="26" spans="1:22" x14ac:dyDescent="0.25">
      <c r="A26" s="1" t="s">
        <v>48</v>
      </c>
      <c r="B26" s="2" t="s">
        <v>49</v>
      </c>
      <c r="C26" s="2">
        <v>89.090909090909037</v>
      </c>
      <c r="D26" s="2">
        <v>10.675660979264334</v>
      </c>
      <c r="E26" s="2">
        <v>1.5286958176051746</v>
      </c>
      <c r="F26" s="2">
        <v>14.003117072397675</v>
      </c>
      <c r="G26" s="2">
        <v>19.408000000000001</v>
      </c>
      <c r="H26" s="2">
        <v>59.312333333333335</v>
      </c>
      <c r="I26" s="2">
        <f t="shared" si="0"/>
        <v>0.24654367147835585</v>
      </c>
      <c r="J26" s="2">
        <f t="shared" si="0"/>
        <v>0.75345632852164401</v>
      </c>
      <c r="K26">
        <v>107.38255033557047</v>
      </c>
      <c r="L26">
        <v>29.041095890410972</v>
      </c>
      <c r="M26">
        <v>20.946177579705139</v>
      </c>
      <c r="N26">
        <v>33.618331053351568</v>
      </c>
      <c r="O26">
        <v>25.780999999999999</v>
      </c>
      <c r="P26">
        <v>50.338000000000001</v>
      </c>
      <c r="Q26">
        <f t="shared" si="1"/>
        <v>0.32750115387384027</v>
      </c>
      <c r="R26">
        <f t="shared" si="2"/>
        <v>0.63945359309962269</v>
      </c>
      <c r="S26">
        <f t="shared" si="4"/>
        <v>20.961472602739711</v>
      </c>
      <c r="T26">
        <f t="shared" si="3"/>
        <v>14.690295135101419</v>
      </c>
      <c r="U26">
        <f t="shared" si="5"/>
        <v>24.57390249968909</v>
      </c>
      <c r="V26">
        <f t="shared" si="6"/>
        <v>13.76543213403234</v>
      </c>
    </row>
    <row r="27" spans="1:22" x14ac:dyDescent="0.25">
      <c r="A27" s="1" t="s">
        <v>50</v>
      </c>
      <c r="B27" s="2" t="s">
        <v>51</v>
      </c>
      <c r="C27" s="2">
        <v>90.90909090909085</v>
      </c>
      <c r="D27" s="2">
        <v>11.287701193871147</v>
      </c>
      <c r="E27" s="2">
        <v>1.5126873168592736</v>
      </c>
      <c r="F27" s="2">
        <v>14.857629153236918</v>
      </c>
      <c r="G27" s="2">
        <v>19.695000000000004</v>
      </c>
      <c r="H27" s="2">
        <v>59.751333333333328</v>
      </c>
      <c r="I27" s="2">
        <f t="shared" si="0"/>
        <v>0.24790319670721123</v>
      </c>
      <c r="J27" s="2">
        <f t="shared" si="0"/>
        <v>0.75209680329278883</v>
      </c>
      <c r="K27">
        <v>110.0671140939597</v>
      </c>
      <c r="L27">
        <v>30.410958904109609</v>
      </c>
      <c r="M27">
        <v>21.803222488858374</v>
      </c>
      <c r="N27">
        <v>35.328317373461026</v>
      </c>
      <c r="O27">
        <v>25.780999999999999</v>
      </c>
      <c r="P27">
        <v>50.338000000000001</v>
      </c>
      <c r="Q27">
        <f t="shared" si="1"/>
        <v>0.32450836833250118</v>
      </c>
      <c r="R27">
        <f t="shared" si="2"/>
        <v>0.63361010996941336</v>
      </c>
      <c r="S27">
        <f t="shared" si="4"/>
        <v>21.344178082191767</v>
      </c>
      <c r="T27">
        <f t="shared" si="3"/>
        <v>15.003739832330826</v>
      </c>
      <c r="U27">
        <f t="shared" si="5"/>
        <v>25.013990797164528</v>
      </c>
      <c r="V27">
        <f t="shared" si="6"/>
        <v>14.282783173542237</v>
      </c>
    </row>
    <row r="28" spans="1:22" x14ac:dyDescent="0.25">
      <c r="A28" s="2" t="s">
        <v>52</v>
      </c>
      <c r="B28" s="2" t="s">
        <v>53</v>
      </c>
      <c r="C28" s="2">
        <v>91.515151515151445</v>
      </c>
      <c r="D28" s="2">
        <v>11.914241867659147</v>
      </c>
      <c r="E28" s="2">
        <v>1.2437909057795071</v>
      </c>
      <c r="F28" s="2">
        <v>15.805728275640041</v>
      </c>
      <c r="G28" s="2">
        <v>19.53</v>
      </c>
      <c r="H28" s="2">
        <v>59.610999999999997</v>
      </c>
      <c r="I28" s="2">
        <f t="shared" si="0"/>
        <v>0.24677474381167794</v>
      </c>
      <c r="J28" s="2">
        <f t="shared" si="0"/>
        <v>0.75322525618832215</v>
      </c>
      <c r="O28">
        <v>25.780999999999999</v>
      </c>
      <c r="P28">
        <v>50.338000000000001</v>
      </c>
      <c r="Q28">
        <f t="shared" ref="Q28:Q36" si="7">O28/SUM($G28:$H28)</f>
        <v>0.3257603517772078</v>
      </c>
      <c r="R28">
        <f t="shared" ref="R28:R36" si="8">P28/SUM($G28:$H28)</f>
        <v>0.63605463666114914</v>
      </c>
      <c r="S28">
        <f t="shared" si="4"/>
        <v>21.471746575342451</v>
      </c>
      <c r="T28">
        <f t="shared" si="3"/>
        <v>15.108221398073962</v>
      </c>
      <c r="U28">
        <f t="shared" si="5"/>
        <v>25.160686896323007</v>
      </c>
      <c r="V28">
        <f t="shared" si="6"/>
        <v>14.97496627289159</v>
      </c>
    </row>
    <row r="29" spans="1:22" x14ac:dyDescent="0.25">
      <c r="A29" s="2" t="s">
        <v>54</v>
      </c>
      <c r="B29" s="2" t="s">
        <v>55</v>
      </c>
      <c r="C29" s="2">
        <v>91.515151515151473</v>
      </c>
      <c r="D29" s="2">
        <v>12.512838948233362</v>
      </c>
      <c r="E29" s="2">
        <v>1.0718735282039482</v>
      </c>
      <c r="F29" s="2">
        <v>16.691311254278475</v>
      </c>
      <c r="G29" s="2">
        <v>19.341000000000001</v>
      </c>
      <c r="H29" s="2">
        <v>59.794666666666664</v>
      </c>
      <c r="I29" s="2">
        <f t="shared" si="0"/>
        <v>0.2444030715185315</v>
      </c>
      <c r="J29" s="2">
        <f t="shared" si="0"/>
        <v>0.75559692848146853</v>
      </c>
      <c r="O29">
        <v>25.780999999999999</v>
      </c>
      <c r="P29">
        <v>50.338000000000001</v>
      </c>
      <c r="Q29">
        <f t="shared" si="7"/>
        <v>0.32578230633469107</v>
      </c>
      <c r="R29">
        <f t="shared" si="8"/>
        <v>0.63609750344345362</v>
      </c>
      <c r="S29">
        <f t="shared" si="4"/>
        <v>21.471746575342458</v>
      </c>
      <c r="T29">
        <f t="shared" si="3"/>
        <v>15.108221398073965</v>
      </c>
      <c r="U29">
        <f t="shared" si="5"/>
        <v>25.160686896323014</v>
      </c>
      <c r="V29">
        <f t="shared" si="6"/>
        <v>15.539292629723825</v>
      </c>
    </row>
    <row r="30" spans="1:22" x14ac:dyDescent="0.25">
      <c r="A30" s="2" t="s">
        <v>56</v>
      </c>
      <c r="B30" s="2" t="s">
        <v>57</v>
      </c>
      <c r="C30" s="2">
        <v>93.939393939393881</v>
      </c>
      <c r="D30" s="2">
        <v>13.093159408381251</v>
      </c>
      <c r="E30" s="2">
        <v>1.0076075179631605</v>
      </c>
      <c r="F30" s="2">
        <v>17.506766343105063</v>
      </c>
      <c r="G30" s="2">
        <v>19.226333333333333</v>
      </c>
      <c r="H30" s="2">
        <v>60.032000000000004</v>
      </c>
      <c r="I30" s="2">
        <f t="shared" si="0"/>
        <v>0.24257806750078853</v>
      </c>
      <c r="J30" s="2">
        <f t="shared" si="0"/>
        <v>0.75742193249921141</v>
      </c>
      <c r="O30">
        <v>25.780999999999999</v>
      </c>
      <c r="P30">
        <v>50.338000000000001</v>
      </c>
      <c r="Q30">
        <f t="shared" si="7"/>
        <v>0.32527809904321309</v>
      </c>
      <c r="R30">
        <f t="shared" si="8"/>
        <v>0.63511302702134365</v>
      </c>
      <c r="S30">
        <f t="shared" si="4"/>
        <v>21.982020547945197</v>
      </c>
      <c r="T30">
        <f t="shared" si="3"/>
        <v>15.526147661046508</v>
      </c>
      <c r="U30">
        <f t="shared" si="5"/>
        <v>25.747471292956931</v>
      </c>
      <c r="V30">
        <f t="shared" si="6"/>
        <v>16.169091162174272</v>
      </c>
    </row>
    <row r="31" spans="1:22" x14ac:dyDescent="0.25">
      <c r="A31" s="2" t="s">
        <v>58</v>
      </c>
      <c r="B31" s="2" t="s">
        <v>59</v>
      </c>
      <c r="C31" s="2">
        <v>96.969696969696912</v>
      </c>
      <c r="D31" s="2">
        <v>13.672573589830339</v>
      </c>
      <c r="E31" s="2">
        <v>1.0141037211643944</v>
      </c>
      <c r="F31" s="2">
        <v>18.319975342934104</v>
      </c>
      <c r="G31" s="2">
        <v>19.122666666666664</v>
      </c>
      <c r="H31" s="2">
        <v>60.033333333333331</v>
      </c>
      <c r="I31" s="2">
        <f t="shared" si="0"/>
        <v>0.24158202368319098</v>
      </c>
      <c r="J31" s="2">
        <f t="shared" si="0"/>
        <v>0.75841797631680907</v>
      </c>
      <c r="O31">
        <v>25.780999999999999</v>
      </c>
      <c r="P31">
        <v>50.338000000000001</v>
      </c>
      <c r="Q31">
        <f t="shared" si="7"/>
        <v>0.32569862044570219</v>
      </c>
      <c r="R31">
        <f t="shared" si="8"/>
        <v>0.63593410480570023</v>
      </c>
      <c r="S31">
        <f t="shared" si="4"/>
        <v>23.245745122457411</v>
      </c>
      <c r="T31">
        <f t="shared" si="3"/>
        <v>16.421395996301698</v>
      </c>
      <c r="U31">
        <f t="shared" si="5"/>
        <v>27.224847655764204</v>
      </c>
      <c r="V31">
        <f t="shared" si="6"/>
        <v>16.998723141559342</v>
      </c>
    </row>
    <row r="32" spans="1:22" x14ac:dyDescent="0.25">
      <c r="A32" s="2" t="s">
        <v>60</v>
      </c>
      <c r="B32" s="2" t="s">
        <v>61</v>
      </c>
      <c r="C32" s="2">
        <v>101.21212121212115</v>
      </c>
      <c r="D32" s="2">
        <v>13.907903958625356</v>
      </c>
      <c r="E32" s="2">
        <v>0.555425373705698</v>
      </c>
      <c r="F32" s="2">
        <v>18.799390561185312</v>
      </c>
      <c r="G32" s="2">
        <v>19.034000000000002</v>
      </c>
      <c r="H32" s="2">
        <v>60.005666666666663</v>
      </c>
      <c r="I32" s="2">
        <f t="shared" si="0"/>
        <v>0.24081579291410646</v>
      </c>
      <c r="J32" s="2">
        <f t="shared" si="0"/>
        <v>0.75918420708589363</v>
      </c>
      <c r="O32">
        <v>25.780999999999999</v>
      </c>
      <c r="P32">
        <v>50.338000000000001</v>
      </c>
      <c r="Q32">
        <f t="shared" si="7"/>
        <v>0.32617799501516115</v>
      </c>
      <c r="R32">
        <f t="shared" si="8"/>
        <v>0.63687009476254541</v>
      </c>
      <c r="S32">
        <f t="shared" si="4"/>
        <v>24.977821265492494</v>
      </c>
      <c r="T32">
        <f t="shared" si="3"/>
        <v>17.478106398229784</v>
      </c>
      <c r="U32">
        <f t="shared" si="5"/>
        <v>29.288112708085329</v>
      </c>
      <c r="V32">
        <f t="shared" si="6"/>
        <v>17.673743349816441</v>
      </c>
    </row>
    <row r="33" spans="1:22" x14ac:dyDescent="0.25">
      <c r="A33" s="2" t="s">
        <v>62</v>
      </c>
      <c r="B33" s="2" t="s">
        <v>63</v>
      </c>
      <c r="C33" s="2">
        <v>102.42424242424238</v>
      </c>
      <c r="D33" s="2">
        <v>14.425389095654694</v>
      </c>
      <c r="E33" s="2">
        <v>0.25706404096319524</v>
      </c>
      <c r="F33" s="2">
        <v>19.618963479840712</v>
      </c>
      <c r="G33" s="2">
        <v>18.808666666666667</v>
      </c>
      <c r="H33" s="2">
        <v>60.111333333333334</v>
      </c>
      <c r="I33" s="2">
        <f t="shared" si="0"/>
        <v>0.23832573069775301</v>
      </c>
      <c r="J33" s="2">
        <f t="shared" si="0"/>
        <v>0.76167426930224702</v>
      </c>
      <c r="O33">
        <v>25.780999999999999</v>
      </c>
      <c r="P33">
        <v>50.338000000000001</v>
      </c>
      <c r="Q33">
        <f t="shared" si="7"/>
        <v>0.32667257982767356</v>
      </c>
      <c r="R33">
        <f t="shared" si="8"/>
        <v>0.63783578307146482</v>
      </c>
      <c r="S33">
        <f t="shared" si="4"/>
        <v>25.366601435094587</v>
      </c>
      <c r="T33">
        <f t="shared" si="3"/>
        <v>17.849596409760927</v>
      </c>
      <c r="U33">
        <f t="shared" si="5"/>
        <v>29.711656332723358</v>
      </c>
      <c r="V33">
        <f t="shared" si="6"/>
        <v>18.344650642274054</v>
      </c>
    </row>
    <row r="34" spans="1:22" x14ac:dyDescent="0.25">
      <c r="A34" s="2" t="s">
        <v>64</v>
      </c>
      <c r="B34" s="2" t="s">
        <v>65</v>
      </c>
      <c r="C34" s="2">
        <v>105.45454545454538</v>
      </c>
      <c r="D34" s="2">
        <v>15.077154526559999</v>
      </c>
      <c r="E34" s="2">
        <v>0.16495715985995751</v>
      </c>
      <c r="F34" s="2">
        <v>20.543853015935976</v>
      </c>
      <c r="G34" s="2">
        <v>19.090333333333334</v>
      </c>
      <c r="H34" s="2">
        <v>59.918333333333329</v>
      </c>
      <c r="I34" s="2">
        <f t="shared" si="0"/>
        <v>0.2416232818340604</v>
      </c>
      <c r="J34" s="2">
        <f t="shared" si="0"/>
        <v>0.75837671816593955</v>
      </c>
      <c r="O34">
        <v>25.780999999999999</v>
      </c>
      <c r="P34">
        <v>50.338000000000001</v>
      </c>
      <c r="Q34">
        <f t="shared" si="7"/>
        <v>0.32630597487195495</v>
      </c>
      <c r="R34">
        <f t="shared" si="8"/>
        <v>0.63711997839899415</v>
      </c>
      <c r="S34">
        <f t="shared" si="4"/>
        <v>27.934308841843059</v>
      </c>
      <c r="T34">
        <f t="shared" si="3"/>
        <v>19.936734503069719</v>
      </c>
      <c r="U34">
        <f t="shared" si="5"/>
        <v>32.463934833975827</v>
      </c>
      <c r="V34">
        <f t="shared" si="6"/>
        <v>19.594374777532742</v>
      </c>
    </row>
    <row r="35" spans="1:22" x14ac:dyDescent="0.25">
      <c r="A35" s="2" t="s">
        <v>66</v>
      </c>
      <c r="B35" s="2" t="s">
        <v>67</v>
      </c>
      <c r="C35" s="2">
        <v>106.6666666666666</v>
      </c>
      <c r="D35" s="2">
        <v>15.856252114650292</v>
      </c>
      <c r="E35" s="2">
        <v>0.48814326912145489</v>
      </c>
      <c r="F35" s="2">
        <v>21.503556931493016</v>
      </c>
      <c r="G35" s="2">
        <v>19.893666666666665</v>
      </c>
      <c r="H35" s="2">
        <v>59.13966666666667</v>
      </c>
      <c r="I35" s="2">
        <f t="shared" si="0"/>
        <v>0.25171235765499789</v>
      </c>
      <c r="J35" s="2">
        <f t="shared" si="0"/>
        <v>0.74828764234500222</v>
      </c>
      <c r="O35">
        <v>25.780999999999999</v>
      </c>
      <c r="P35">
        <v>50.338000000000001</v>
      </c>
      <c r="Q35">
        <f t="shared" si="7"/>
        <v>0.32620413327709824</v>
      </c>
      <c r="R35">
        <f t="shared" si="8"/>
        <v>0.6369211303247575</v>
      </c>
      <c r="S35">
        <f t="shared" si="4"/>
        <v>28.630136986301345</v>
      </c>
      <c r="T35">
        <f t="shared" si="3"/>
        <v>20.57136327276876</v>
      </c>
      <c r="U35">
        <f t="shared" si="5"/>
        <v>33.189694482444096</v>
      </c>
      <c r="V35">
        <f t="shared" si="6"/>
        <v>20.406533513531169</v>
      </c>
    </row>
    <row r="36" spans="1:22" x14ac:dyDescent="0.25">
      <c r="A36" s="2" t="s">
        <v>68</v>
      </c>
      <c r="B36" s="2" t="s">
        <v>69</v>
      </c>
      <c r="C36" s="2">
        <v>109.69696969696963</v>
      </c>
      <c r="D36" s="2">
        <v>16.404399680989901</v>
      </c>
      <c r="E36" s="2">
        <v>0.22875915558637772</v>
      </c>
      <c r="F36" s="2">
        <v>22.359441622275213</v>
      </c>
      <c r="G36" s="2">
        <v>19.74666666666667</v>
      </c>
      <c r="H36" s="2">
        <v>59.004666666666658</v>
      </c>
      <c r="I36" s="2">
        <f t="shared" si="0"/>
        <v>0.2507470772981622</v>
      </c>
      <c r="J36" s="2">
        <f t="shared" si="0"/>
        <v>0.74925292270183785</v>
      </c>
      <c r="O36">
        <v>25.780999999999999</v>
      </c>
      <c r="P36">
        <v>50.338000000000001</v>
      </c>
      <c r="Q36">
        <f t="shared" si="7"/>
        <v>0.32737223496745033</v>
      </c>
      <c r="R36">
        <f t="shared" si="8"/>
        <v>0.63920187594707401</v>
      </c>
      <c r="S36">
        <f t="shared" si="4"/>
        <v>30.222083852220837</v>
      </c>
      <c r="T36">
        <f t="shared" si="3"/>
        <v>21.685054175626629</v>
      </c>
      <c r="U36">
        <f t="shared" si="5"/>
        <v>35.092546532355001</v>
      </c>
      <c r="V36">
        <f t="shared" si="6"/>
        <v>21.391281680952535</v>
      </c>
    </row>
    <row r="37" spans="1:22" x14ac:dyDescent="0.25">
      <c r="A37" s="2" t="s">
        <v>70</v>
      </c>
      <c r="B37" s="2" t="s">
        <v>71</v>
      </c>
      <c r="C37" s="2">
        <v>111.51515151515147</v>
      </c>
      <c r="D37" s="2">
        <v>16.979282468944824</v>
      </c>
      <c r="E37" s="2">
        <v>4.4777400637086018E-2</v>
      </c>
      <c r="F37" s="2">
        <v>23.238036768476888</v>
      </c>
      <c r="G37" s="2">
        <v>19.545666666666666</v>
      </c>
      <c r="H37" s="2">
        <v>59.164000000000009</v>
      </c>
      <c r="I37" s="2">
        <f t="shared" si="0"/>
        <v>0.24832612682050909</v>
      </c>
      <c r="J37" s="2">
        <f t="shared" si="0"/>
        <v>0.75167387317949086</v>
      </c>
    </row>
    <row r="38" spans="1:22" x14ac:dyDescent="0.25">
      <c r="A38" s="2" t="s">
        <v>72</v>
      </c>
      <c r="B38" s="2" t="s">
        <v>73</v>
      </c>
      <c r="C38" s="2">
        <v>111.51515151515143</v>
      </c>
      <c r="D38" s="2">
        <v>17.618359998066602</v>
      </c>
      <c r="E38" s="2">
        <v>0.31436983348838154</v>
      </c>
      <c r="F38" s="2">
        <v>24.020299653228804</v>
      </c>
      <c r="G38" s="2">
        <v>19.53</v>
      </c>
      <c r="H38" s="2">
        <v>59.524666666666668</v>
      </c>
      <c r="I38" s="2">
        <f t="shared" si="0"/>
        <v>0.24704423942925574</v>
      </c>
      <c r="J38" s="2">
        <f t="shared" si="0"/>
        <v>0.75295576057074431</v>
      </c>
    </row>
    <row r="39" spans="1:22" x14ac:dyDescent="0.25">
      <c r="A39" s="2" t="s">
        <v>74</v>
      </c>
      <c r="B39" s="2" t="s">
        <v>75</v>
      </c>
      <c r="C39" s="2">
        <v>110.30303030303024</v>
      </c>
      <c r="D39" s="2">
        <v>18.279037169510381</v>
      </c>
      <c r="E39" s="2">
        <v>0.63500386292083544</v>
      </c>
      <c r="F39" s="2">
        <v>24.840371702772558</v>
      </c>
      <c r="G39" s="2">
        <v>19.599666666666668</v>
      </c>
      <c r="H39" s="2">
        <v>59.781000000000006</v>
      </c>
      <c r="I39" s="2">
        <f t="shared" si="0"/>
        <v>0.24690730740482569</v>
      </c>
      <c r="J39" s="2">
        <f t="shared" si="0"/>
        <v>0.75309269259517431</v>
      </c>
    </row>
    <row r="40" spans="1:22" x14ac:dyDescent="0.25">
      <c r="A40" s="2" t="s">
        <v>76</v>
      </c>
      <c r="B40" s="2" t="s">
        <v>77</v>
      </c>
      <c r="C40" s="2">
        <v>114.54545454545449</v>
      </c>
      <c r="D40" s="2">
        <v>18.808606022524032</v>
      </c>
      <c r="E40" s="2">
        <v>0.15590887682965793</v>
      </c>
      <c r="F40" s="2">
        <v>25.759146885485642</v>
      </c>
      <c r="G40" s="2">
        <v>19.38</v>
      </c>
      <c r="H40" s="2">
        <v>59.56433333333333</v>
      </c>
      <c r="I40" s="2">
        <f t="shared" si="0"/>
        <v>0.24548943770504955</v>
      </c>
      <c r="J40" s="2">
        <f t="shared" si="0"/>
        <v>0.75451056229495039</v>
      </c>
    </row>
    <row r="41" spans="1:22" x14ac:dyDescent="0.25">
      <c r="A41" s="2" t="s">
        <v>78</v>
      </c>
      <c r="B41" s="2" t="s">
        <v>79</v>
      </c>
      <c r="C41" s="2">
        <v>114.54545454545449</v>
      </c>
      <c r="D41" s="2">
        <v>19.690566242931041</v>
      </c>
      <c r="E41" s="2">
        <v>0.68279735790135465</v>
      </c>
      <c r="F41" s="2">
        <v>26.778247376755203</v>
      </c>
      <c r="G41" s="2">
        <v>19.330333333333332</v>
      </c>
      <c r="H41" s="2">
        <v>59.812999999999995</v>
      </c>
      <c r="I41" s="2">
        <f t="shared" si="0"/>
        <v>0.24424461946679021</v>
      </c>
      <c r="J41" s="2">
        <f t="shared" si="0"/>
        <v>0.75575538053320979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D23" sqref="D23"/>
    </sheetView>
  </sheetViews>
  <sheetFormatPr defaultRowHeight="15" x14ac:dyDescent="0.25"/>
  <sheetData>
    <row r="1" spans="1:18" x14ac:dyDescent="0.25">
      <c r="A1" t="s">
        <v>80</v>
      </c>
      <c r="B1" t="s">
        <v>81</v>
      </c>
      <c r="C1" t="s">
        <v>82</v>
      </c>
      <c r="D1" t="s">
        <v>86</v>
      </c>
      <c r="E1" t="s">
        <v>87</v>
      </c>
      <c r="F1" t="s">
        <v>88</v>
      </c>
      <c r="G1" t="s">
        <v>94</v>
      </c>
      <c r="H1" t="s">
        <v>95</v>
      </c>
      <c r="I1" t="s">
        <v>96</v>
      </c>
      <c r="J1" t="s">
        <v>97</v>
      </c>
      <c r="K1" t="s">
        <v>83</v>
      </c>
      <c r="L1" t="s">
        <v>91</v>
      </c>
      <c r="M1" t="s">
        <v>84</v>
      </c>
      <c r="N1" t="s">
        <v>85</v>
      </c>
      <c r="O1" t="s">
        <v>92</v>
      </c>
      <c r="P1" t="s">
        <v>89</v>
      </c>
      <c r="Q1" t="s">
        <v>90</v>
      </c>
      <c r="R1" t="s">
        <v>93</v>
      </c>
    </row>
    <row r="2" spans="1:18" x14ac:dyDescent="0.25">
      <c r="A2" s="3" t="s">
        <v>113</v>
      </c>
      <c r="B2" s="4" t="s">
        <v>98</v>
      </c>
      <c r="C2" s="4">
        <v>0</v>
      </c>
      <c r="D2" s="4">
        <v>0</v>
      </c>
      <c r="E2" s="4">
        <v>0</v>
      </c>
      <c r="F2" s="4">
        <v>0</v>
      </c>
      <c r="G2" s="4">
        <v>22.468</v>
      </c>
      <c r="H2" s="4">
        <v>55.747</v>
      </c>
      <c r="I2" s="4">
        <f>G2/SUM($G2:$H2)</f>
        <v>0.28725947708240107</v>
      </c>
      <c r="J2" s="4">
        <f>H2/SUM($G2:$H2)</f>
        <v>0.71274052291759893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</row>
    <row r="3" spans="1:18" x14ac:dyDescent="0.25">
      <c r="A3" s="1" t="s">
        <v>114</v>
      </c>
      <c r="B3" s="2" t="s">
        <v>99</v>
      </c>
      <c r="C3" s="2">
        <v>0</v>
      </c>
      <c r="D3" s="2">
        <v>0.39764868603044956</v>
      </c>
      <c r="E3" s="2">
        <v>-0.40113260972156617</v>
      </c>
      <c r="F3" s="2">
        <v>0.70296141190546724</v>
      </c>
      <c r="G3" s="2">
        <v>22.081</v>
      </c>
      <c r="H3" s="2">
        <v>55.893000000000001</v>
      </c>
      <c r="I3" s="2">
        <f t="shared" ref="I3:J16" si="0">G3/SUM($G3:$H3)</f>
        <v>0.28318413830251105</v>
      </c>
      <c r="J3" s="2">
        <f t="shared" si="0"/>
        <v>0.7168158616974889</v>
      </c>
      <c r="K3">
        <v>6.0402684563758173</v>
      </c>
      <c r="L3">
        <v>0.6164383561643838</v>
      </c>
      <c r="M3">
        <v>1.3369900582790528</v>
      </c>
      <c r="N3">
        <v>0.1367989056087815</v>
      </c>
      <c r="O3">
        <f>INDEX($L$2:$L$27,MATCH(C3,$K$2:$K$27,1))+(C3-INDEX($K$2:$K$27,MATCH(C3,$K$2:$K$27,1)))*(INDEX($L$2:$L$27,MATCH(C3,$K$2:$K$27,1)+1)-INDEX($L$2:$L$27,MATCH(C3,$K$2:$K$27,1)))/(INDEX($K$2:$K$27,MATCH(C3,$K$2:$K$27,1)+1)-INDEX($K$2:$K$27,MATCH(C3,$K$2:$K$27,1)))</f>
        <v>0</v>
      </c>
      <c r="P3">
        <f t="shared" ref="P3:P16" si="1">INDEX($M$2:$M$27,MATCH(C3,$K$2:$K$27,1))+(C3-INDEX($K$2:$K$27,MATCH(C3,$K$2:$K$27,1)))*(INDEX($M$2:$M$27,MATCH(C3,$K$2:$K$27,1)+1)-INDEX($M$2:$M$27,MATCH(C3,$K$2:$K$27,1)))/(INDEX($K$2:$K$27,MATCH(C3,$K$2:$K$27,1)+1)-INDEX($K$2:$K$27,MATCH(C3,$K$2:$K$27,1)))</f>
        <v>0</v>
      </c>
      <c r="Q3">
        <f>INDEX($N$2:$N$27,MATCH(C3,$K$2:$K$27,1))+(C3-INDEX($K$2:$K$27,MATCH(C3,$K$2:$K$27,1)))*(INDEX($N$2:$N$27,MATCH(C3,$K$2:$K$27,1)+1)-INDEX($N$2:$N$27,MATCH(C3,$K$2:$K$27,1)))/(INDEX($K$2:$K$27,MATCH(C3,$K$2:$K$27,1)+1)-INDEX($K$2:$K$27,MATCH(C3,$K$2:$K$27,1)))</f>
        <v>0</v>
      </c>
      <c r="R3">
        <f>P3*I3+F3*J3</f>
        <v>0.50389389021510089</v>
      </c>
    </row>
    <row r="4" spans="1:18" x14ac:dyDescent="0.25">
      <c r="A4" s="1" t="s">
        <v>115</v>
      </c>
      <c r="B4" s="2" t="s">
        <v>100</v>
      </c>
      <c r="C4" s="2">
        <v>13.432835820895516</v>
      </c>
      <c r="D4" s="2">
        <v>0.65698478561551088</v>
      </c>
      <c r="E4" s="2">
        <v>-1.2741859367626174</v>
      </c>
      <c r="F4" s="2">
        <v>1.4358360753814248</v>
      </c>
      <c r="G4" s="2">
        <v>22.143999999999998</v>
      </c>
      <c r="H4" s="2">
        <v>56.142000000000003</v>
      </c>
      <c r="I4" s="2">
        <f t="shared" si="0"/>
        <v>0.28286028153181919</v>
      </c>
      <c r="J4" s="2">
        <f t="shared" si="0"/>
        <v>0.71713971846818081</v>
      </c>
      <c r="K4">
        <v>10.738255033557044</v>
      </c>
      <c r="L4">
        <v>1.6095890410958935</v>
      </c>
      <c r="M4">
        <v>2.2968803565306839</v>
      </c>
      <c r="N4">
        <v>1.2653898768810068</v>
      </c>
      <c r="O4">
        <f t="shared" ref="O4:O16" si="2">INDEX($L$2:$L$27,MATCH(C4,$K$2:$K$27,1))+(C4-INDEX($K$2:$K$27,MATCH(C4,$K$2:$K$27,1)))*(INDEX($L$2:$L$27,MATCH(C4,$K$2:$K$27,1)+1)-INDEX($L$2:$L$27,MATCH(C4,$K$2:$K$27,1)))/(INDEX($K$2:$K$27,MATCH(C4,$K$2:$K$27,1)+1)-INDEX($K$2:$K$27,MATCH(C4,$K$2:$K$27,1)))</f>
        <v>1.8307805819028748</v>
      </c>
      <c r="P4">
        <f t="shared" si="1"/>
        <v>2.5482208726530242</v>
      </c>
      <c r="Q4">
        <f t="shared" ref="Q4:Q16" si="3">INDEX($N$2:$N$27,MATCH(C4,$K$2:$K$27,1))+(C4-INDEX($K$2:$K$27,MATCH(C4,$K$2:$K$27,1)))*(INDEX($N$2:$N$27,MATCH(C4,$K$2:$K$27,1)+1)-INDEX($N$2:$N$27,MATCH(C4,$K$2:$K$27,1)))/(INDEX($K$2:$K$27,MATCH(C4,$K$2:$K$27,1)+1)-INDEX($K$2:$K$27,MATCH(C4,$K$2:$K$27,1)))</f>
        <v>1.4504589998322417</v>
      </c>
      <c r="R4">
        <f t="shared" ref="R4:R16" si="4">P4*I4+F4*J4</f>
        <v>1.750485552309385</v>
      </c>
    </row>
    <row r="5" spans="1:18" x14ac:dyDescent="0.25">
      <c r="A5" s="1" t="s">
        <v>116</v>
      </c>
      <c r="B5" s="2" t="s">
        <v>101</v>
      </c>
      <c r="C5" s="2">
        <v>19.402985074626841</v>
      </c>
      <c r="D5" s="2">
        <v>1.141078838174292</v>
      </c>
      <c r="E5" s="2">
        <v>-1.2977819726285644</v>
      </c>
      <c r="F5" s="2">
        <v>2.123840861501658</v>
      </c>
      <c r="G5" s="2">
        <v>22.074999999999999</v>
      </c>
      <c r="H5" s="2">
        <v>56.204000000000001</v>
      </c>
      <c r="I5" s="2">
        <f t="shared" si="0"/>
        <v>0.28200411349148558</v>
      </c>
      <c r="J5" s="2">
        <f t="shared" si="0"/>
        <v>0.71799588650851442</v>
      </c>
      <c r="K5">
        <v>26.174496644295314</v>
      </c>
      <c r="L5">
        <v>2.876712328767117</v>
      </c>
      <c r="M5">
        <v>3.7367158039081083</v>
      </c>
      <c r="N5">
        <v>2.3255813953488635</v>
      </c>
      <c r="O5">
        <f t="shared" si="2"/>
        <v>2.3208555198990113</v>
      </c>
      <c r="P5">
        <f t="shared" si="1"/>
        <v>3.10509428383858</v>
      </c>
      <c r="Q5">
        <f t="shared" si="3"/>
        <v>1.8605006254044936</v>
      </c>
      <c r="R5">
        <f t="shared" si="4"/>
        <v>2.4005583629782681</v>
      </c>
    </row>
    <row r="6" spans="1:18" x14ac:dyDescent="0.25">
      <c r="A6" s="1" t="s">
        <v>117</v>
      </c>
      <c r="B6" s="2" t="s">
        <v>102</v>
      </c>
      <c r="C6" s="2">
        <v>23.88059701492541</v>
      </c>
      <c r="D6" s="2">
        <v>1.7807745504841099</v>
      </c>
      <c r="E6" s="2">
        <v>-1.1562057574327489</v>
      </c>
      <c r="F6" s="2">
        <v>2.9763685312593546</v>
      </c>
      <c r="G6" s="2">
        <v>21.875</v>
      </c>
      <c r="H6" s="2">
        <v>55.917999999999999</v>
      </c>
      <c r="I6" s="2">
        <f t="shared" si="0"/>
        <v>0.28119496612805778</v>
      </c>
      <c r="J6" s="2">
        <f t="shared" si="0"/>
        <v>0.71880503387194217</v>
      </c>
      <c r="K6">
        <v>42.953020134228176</v>
      </c>
      <c r="L6">
        <v>4.2123287671232967</v>
      </c>
      <c r="M6">
        <v>5.0394240658210299</v>
      </c>
      <c r="N6">
        <v>3.6593707250342167</v>
      </c>
      <c r="O6">
        <f t="shared" si="2"/>
        <v>2.6884117233961198</v>
      </c>
      <c r="P6">
        <f t="shared" si="1"/>
        <v>3.5227493422277538</v>
      </c>
      <c r="Q6">
        <f t="shared" si="3"/>
        <v>2.1680318445836875</v>
      </c>
      <c r="R6">
        <f t="shared" si="4"/>
        <v>3.1300080648926345</v>
      </c>
    </row>
    <row r="7" spans="1:18" x14ac:dyDescent="0.25">
      <c r="A7" s="1" t="s">
        <v>118</v>
      </c>
      <c r="B7" s="2" t="s">
        <v>103</v>
      </c>
      <c r="C7" s="2">
        <v>31.343283582089526</v>
      </c>
      <c r="D7" s="2">
        <v>2.2130013831258788</v>
      </c>
      <c r="E7" s="2">
        <v>-1.4393581878244244</v>
      </c>
      <c r="F7" s="2">
        <v>3.649416691594376</v>
      </c>
      <c r="G7" s="2">
        <v>21.562999999999999</v>
      </c>
      <c r="H7" s="2">
        <v>56.109000000000002</v>
      </c>
      <c r="I7" s="2">
        <f t="shared" si="0"/>
        <v>0.27761612936450714</v>
      </c>
      <c r="J7" s="2">
        <f t="shared" si="0"/>
        <v>0.72238387063549292</v>
      </c>
      <c r="K7">
        <v>56.375838926174474</v>
      </c>
      <c r="L7">
        <v>5.6506849315068441</v>
      </c>
      <c r="M7">
        <v>5.7936235858758955</v>
      </c>
      <c r="N7">
        <v>5.232558139534893</v>
      </c>
      <c r="O7">
        <f t="shared" si="2"/>
        <v>3.2881619300756451</v>
      </c>
      <c r="P7">
        <f t="shared" si="1"/>
        <v>4.1380277222048623</v>
      </c>
      <c r="Q7">
        <f t="shared" si="3"/>
        <v>2.7364681381056624</v>
      </c>
      <c r="R7">
        <f t="shared" si="4"/>
        <v>3.7850629946772623</v>
      </c>
    </row>
    <row r="8" spans="1:18" x14ac:dyDescent="0.25">
      <c r="A8" s="1" t="s">
        <v>119</v>
      </c>
      <c r="B8" s="2" t="s">
        <v>104</v>
      </c>
      <c r="C8" s="2">
        <v>31.343283582089526</v>
      </c>
      <c r="D8" s="2">
        <v>2.835408022130026</v>
      </c>
      <c r="E8" s="2">
        <v>-0.87305332704105121</v>
      </c>
      <c r="F8" s="2">
        <v>4.3075082261441855</v>
      </c>
      <c r="G8" s="2">
        <v>21.702000000000002</v>
      </c>
      <c r="H8" s="2">
        <v>55.929000000000002</v>
      </c>
      <c r="I8" s="2">
        <f t="shared" si="0"/>
        <v>0.27955327124473472</v>
      </c>
      <c r="J8" s="2">
        <f t="shared" si="0"/>
        <v>0.72044672875526528</v>
      </c>
      <c r="K8">
        <v>65.100671140939582</v>
      </c>
      <c r="L8">
        <v>6.952054794520568</v>
      </c>
      <c r="M8">
        <v>6.9249228659581386</v>
      </c>
      <c r="N8">
        <v>6.5663474692202684</v>
      </c>
      <c r="O8">
        <f t="shared" si="2"/>
        <v>3.2881619300756451</v>
      </c>
      <c r="P8">
        <f t="shared" si="1"/>
        <v>4.1380277222048623</v>
      </c>
      <c r="Q8">
        <f t="shared" si="3"/>
        <v>2.7364681381056624</v>
      </c>
      <c r="R8">
        <f t="shared" si="4"/>
        <v>4.2601293968557412</v>
      </c>
    </row>
    <row r="9" spans="1:18" x14ac:dyDescent="0.25">
      <c r="A9" s="1" t="s">
        <v>120</v>
      </c>
      <c r="B9" s="2" t="s">
        <v>105</v>
      </c>
      <c r="C9" s="2">
        <v>37.313432835820883</v>
      </c>
      <c r="D9" s="2">
        <v>3.4751037344398439</v>
      </c>
      <c r="E9" s="2">
        <v>-0.66068900424727239</v>
      </c>
      <c r="F9" s="2">
        <v>5.1450792701166703</v>
      </c>
      <c r="G9" s="2">
        <v>21.585999999999999</v>
      </c>
      <c r="H9" s="2">
        <v>56.155999999999999</v>
      </c>
      <c r="I9" s="2">
        <f t="shared" si="0"/>
        <v>0.27766201023899567</v>
      </c>
      <c r="J9" s="2">
        <f t="shared" si="0"/>
        <v>0.72233798976100438</v>
      </c>
      <c r="K9">
        <v>65.100671140939582</v>
      </c>
      <c r="L9">
        <v>8.2876712328767042</v>
      </c>
      <c r="M9">
        <v>8.0219403496743169</v>
      </c>
      <c r="N9">
        <v>8.0711354309165539</v>
      </c>
      <c r="O9">
        <f t="shared" si="2"/>
        <v>3.7634021672459652</v>
      </c>
      <c r="P9">
        <f t="shared" si="1"/>
        <v>4.6015585425631338</v>
      </c>
      <c r="Q9">
        <f t="shared" si="3"/>
        <v>3.2110582518325121</v>
      </c>
      <c r="R9">
        <f t="shared" si="4"/>
        <v>4.9941642122975942</v>
      </c>
    </row>
    <row r="10" spans="1:18" x14ac:dyDescent="0.25">
      <c r="A10" s="1" t="s">
        <v>121</v>
      </c>
      <c r="B10" s="2" t="s">
        <v>106</v>
      </c>
      <c r="C10" s="2">
        <v>46.268656716417873</v>
      </c>
      <c r="D10" s="2">
        <v>3.9591977869986028</v>
      </c>
      <c r="E10" s="2">
        <v>-0.66068900424727239</v>
      </c>
      <c r="F10" s="2">
        <v>5.8480406820221376</v>
      </c>
      <c r="G10" s="2">
        <v>21.358000000000001</v>
      </c>
      <c r="H10" s="2">
        <v>55.831000000000003</v>
      </c>
      <c r="I10" s="2">
        <f t="shared" si="0"/>
        <v>0.27669745689152597</v>
      </c>
      <c r="J10" s="2">
        <f t="shared" si="0"/>
        <v>0.72330254310847397</v>
      </c>
      <c r="K10">
        <v>67.785234899328827</v>
      </c>
      <c r="L10">
        <v>9.3835616438356482</v>
      </c>
      <c r="M10">
        <v>8.6047308878985262</v>
      </c>
      <c r="N10">
        <v>9.47332421340632</v>
      </c>
      <c r="O10">
        <f t="shared" si="2"/>
        <v>4.5676242077284837</v>
      </c>
      <c r="P10">
        <f t="shared" si="1"/>
        <v>5.2257226039838347</v>
      </c>
      <c r="Q10">
        <f t="shared" si="3"/>
        <v>4.0479714968250526</v>
      </c>
      <c r="R10">
        <f t="shared" si="4"/>
        <v>5.6758468524513166</v>
      </c>
    </row>
    <row r="11" spans="1:18" x14ac:dyDescent="0.25">
      <c r="A11" s="1" t="s">
        <v>122</v>
      </c>
      <c r="B11" s="2" t="s">
        <v>107</v>
      </c>
      <c r="C11" s="2">
        <v>52.238805970149237</v>
      </c>
      <c r="D11" s="2">
        <v>4.3049792531120401</v>
      </c>
      <c r="E11" s="2">
        <v>-0.82586125530910159</v>
      </c>
      <c r="F11" s="2">
        <v>6.3864792102901635</v>
      </c>
      <c r="G11" s="2">
        <v>20.893999999999998</v>
      </c>
      <c r="H11" s="2">
        <v>55.493000000000002</v>
      </c>
      <c r="I11" s="2">
        <f t="shared" si="0"/>
        <v>0.27352821815230338</v>
      </c>
      <c r="J11" s="2">
        <f t="shared" si="0"/>
        <v>0.72647178184769667</v>
      </c>
      <c r="K11">
        <v>69.127516778523486</v>
      </c>
      <c r="L11">
        <v>10.582191780821915</v>
      </c>
      <c r="M11">
        <v>9.6331847788823985</v>
      </c>
      <c r="N11">
        <v>10.807113543091674</v>
      </c>
      <c r="O11">
        <f t="shared" si="2"/>
        <v>5.207370680842363</v>
      </c>
      <c r="P11">
        <f t="shared" si="1"/>
        <v>5.5611725397694336</v>
      </c>
      <c r="Q11">
        <f t="shared" si="3"/>
        <v>4.7476876901402818</v>
      </c>
      <c r="R11">
        <f t="shared" si="4"/>
        <v>6.1607345472734183</v>
      </c>
    </row>
    <row r="12" spans="1:18" x14ac:dyDescent="0.25">
      <c r="A12" s="1" t="s">
        <v>123</v>
      </c>
      <c r="B12" s="2" t="s">
        <v>108</v>
      </c>
      <c r="C12" s="2">
        <v>52.238805970149237</v>
      </c>
      <c r="D12" s="2">
        <v>4.9965421853388703</v>
      </c>
      <c r="E12" s="2">
        <v>-0.66068900424727239</v>
      </c>
      <c r="F12" s="2">
        <v>7.2838767574035401</v>
      </c>
      <c r="G12" s="2">
        <v>21.407</v>
      </c>
      <c r="H12" s="2">
        <v>55.210999999999999</v>
      </c>
      <c r="I12" s="2">
        <f t="shared" si="0"/>
        <v>0.27939909681798014</v>
      </c>
      <c r="J12" s="2">
        <f t="shared" si="0"/>
        <v>0.72060090318201997</v>
      </c>
      <c r="K12">
        <v>67.785234899328856</v>
      </c>
      <c r="L12">
        <v>11.746575342465748</v>
      </c>
      <c r="M12">
        <v>10.010284538909819</v>
      </c>
      <c r="N12">
        <v>12.346101231190154</v>
      </c>
      <c r="O12">
        <f t="shared" si="2"/>
        <v>5.207370680842363</v>
      </c>
      <c r="P12">
        <f t="shared" si="1"/>
        <v>5.5611725397694336</v>
      </c>
      <c r="Q12">
        <f t="shared" si="3"/>
        <v>4.7476876901402818</v>
      </c>
      <c r="R12">
        <f t="shared" si="4"/>
        <v>6.8025547549120464</v>
      </c>
    </row>
    <row r="13" spans="1:18" x14ac:dyDescent="0.25">
      <c r="A13" s="1" t="s">
        <v>124</v>
      </c>
      <c r="B13" s="2" t="s">
        <v>109</v>
      </c>
      <c r="C13" s="2">
        <v>62.686567164179095</v>
      </c>
      <c r="D13" s="2">
        <v>5.6535269709543368</v>
      </c>
      <c r="E13" s="2">
        <v>-0.56630486078337317</v>
      </c>
      <c r="F13" s="2">
        <v>8.1962309303021286</v>
      </c>
      <c r="G13" s="2">
        <v>22.155000000000001</v>
      </c>
      <c r="H13" s="2">
        <v>54.994999999999997</v>
      </c>
      <c r="I13" s="2">
        <f t="shared" si="0"/>
        <v>0.28716785482825663</v>
      </c>
      <c r="J13" s="2">
        <f t="shared" si="0"/>
        <v>0.71283214517174331</v>
      </c>
      <c r="K13">
        <v>69.798657718120793</v>
      </c>
      <c r="L13">
        <v>12.739726027397257</v>
      </c>
      <c r="M13">
        <v>10.010284538909819</v>
      </c>
      <c r="N13">
        <v>14.021887824897416</v>
      </c>
      <c r="O13">
        <f t="shared" si="2"/>
        <v>6.5919742698520185</v>
      </c>
      <c r="P13">
        <f t="shared" si="1"/>
        <v>6.6118997586104697</v>
      </c>
      <c r="Q13">
        <f t="shared" si="3"/>
        <v>6.1972966902832143</v>
      </c>
      <c r="R13">
        <f t="shared" si="4"/>
        <v>7.741261946389896</v>
      </c>
    </row>
    <row r="14" spans="1:18" x14ac:dyDescent="0.25">
      <c r="A14" s="1" t="s">
        <v>125</v>
      </c>
      <c r="B14" s="2" t="s">
        <v>110</v>
      </c>
      <c r="C14" s="2">
        <v>67.164179104477583</v>
      </c>
      <c r="D14" s="2">
        <v>6.5179806362379189</v>
      </c>
      <c r="E14" s="2">
        <v>-0.25955639452570622</v>
      </c>
      <c r="F14" s="2">
        <v>9.3329344899790723</v>
      </c>
      <c r="G14" s="2">
        <v>21.905000000000001</v>
      </c>
      <c r="H14" s="2">
        <v>54.713999999999999</v>
      </c>
      <c r="I14" s="2">
        <f t="shared" si="0"/>
        <v>0.28589514350226447</v>
      </c>
      <c r="J14" s="2">
        <f t="shared" si="0"/>
        <v>0.71410485649773559</v>
      </c>
      <c r="K14">
        <v>73.154362416107361</v>
      </c>
      <c r="L14">
        <v>14.04109589041096</v>
      </c>
      <c r="M14">
        <v>10.867329448063057</v>
      </c>
      <c r="N14">
        <v>15.595075239398115</v>
      </c>
      <c r="O14">
        <f t="shared" si="2"/>
        <v>9.1300347577182794</v>
      </c>
      <c r="P14">
        <f t="shared" si="1"/>
        <v>8.4699062111451635</v>
      </c>
      <c r="Q14">
        <f t="shared" si="3"/>
        <v>9.1489372562631637</v>
      </c>
      <c r="R14">
        <f t="shared" si="4"/>
        <v>9.0861988963553397</v>
      </c>
    </row>
    <row r="15" spans="1:18" x14ac:dyDescent="0.25">
      <c r="A15" s="1" t="s">
        <v>126</v>
      </c>
      <c r="B15" s="2" t="s">
        <v>111</v>
      </c>
      <c r="C15" s="2">
        <v>67.164179104477583</v>
      </c>
      <c r="D15" s="2">
        <v>7.2441217150760684</v>
      </c>
      <c r="E15" s="2">
        <v>-0.28315243039167548</v>
      </c>
      <c r="F15" s="2">
        <v>10.349985043374211</v>
      </c>
      <c r="G15" s="2">
        <v>21.599</v>
      </c>
      <c r="H15" s="2">
        <v>54.947000000000003</v>
      </c>
      <c r="I15" s="2">
        <f t="shared" si="0"/>
        <v>0.28217019831212603</v>
      </c>
      <c r="J15" s="2">
        <f t="shared" si="0"/>
        <v>0.71782980168787391</v>
      </c>
      <c r="K15">
        <v>73.154362416107361</v>
      </c>
      <c r="L15">
        <v>15.273972602739727</v>
      </c>
      <c r="M15">
        <v>11.278711004456611</v>
      </c>
      <c r="N15">
        <v>17.339261285909746</v>
      </c>
      <c r="O15">
        <f t="shared" si="2"/>
        <v>9.1300347577182794</v>
      </c>
      <c r="P15">
        <f t="shared" si="1"/>
        <v>8.4699062111451635</v>
      </c>
      <c r="Q15">
        <f t="shared" si="3"/>
        <v>9.1489372562631637</v>
      </c>
      <c r="R15">
        <f t="shared" si="4"/>
        <v>9.8194828264417104</v>
      </c>
    </row>
    <row r="16" spans="1:18" x14ac:dyDescent="0.25">
      <c r="A16" s="1" t="s">
        <v>127</v>
      </c>
      <c r="B16" s="2" t="s">
        <v>112</v>
      </c>
      <c r="C16" s="2">
        <v>76.119402985074615</v>
      </c>
      <c r="D16" s="2">
        <v>7.7973720608575547</v>
      </c>
      <c r="E16" s="2">
        <v>-0.63709296838131424</v>
      </c>
      <c r="F16" s="2">
        <v>11.277295842058033</v>
      </c>
      <c r="G16" s="2">
        <v>21.85</v>
      </c>
      <c r="H16" s="2">
        <v>55.683</v>
      </c>
      <c r="I16" s="2">
        <f t="shared" si="0"/>
        <v>0.28181548501928211</v>
      </c>
      <c r="J16" s="2">
        <f t="shared" si="0"/>
        <v>0.71818451498071789</v>
      </c>
      <c r="K16">
        <v>70.469798657718101</v>
      </c>
      <c r="L16">
        <v>16.232876712328761</v>
      </c>
      <c r="M16">
        <v>11.073020226259844</v>
      </c>
      <c r="N16">
        <v>18.980848153214769</v>
      </c>
      <c r="O16">
        <f t="shared" si="2"/>
        <v>18.011909629932525</v>
      </c>
      <c r="P16">
        <f t="shared" si="1"/>
        <v>12.090217407989172</v>
      </c>
      <c r="Q16">
        <f t="shared" si="3"/>
        <v>21.19004839006066</v>
      </c>
      <c r="R16">
        <f t="shared" si="4"/>
        <v>11.506389727443551</v>
      </c>
    </row>
    <row r="17" spans="1:14" x14ac:dyDescent="0.25">
      <c r="A17" s="1" t="s">
        <v>140</v>
      </c>
      <c r="B17" s="2" t="s">
        <v>133</v>
      </c>
      <c r="C17" s="2"/>
      <c r="D17" s="2"/>
      <c r="E17" s="2"/>
      <c r="F17" s="2"/>
      <c r="G17" s="2"/>
      <c r="H17" s="2"/>
      <c r="I17" s="2"/>
      <c r="J17" s="2"/>
      <c r="K17">
        <v>74.496644295302019</v>
      </c>
      <c r="L17">
        <v>17.32876712328768</v>
      </c>
      <c r="M17">
        <v>11.758656153582425</v>
      </c>
      <c r="N17">
        <v>20.280437756497971</v>
      </c>
    </row>
    <row r="18" spans="1:14" x14ac:dyDescent="0.25">
      <c r="A18" s="1" t="s">
        <v>141</v>
      </c>
      <c r="B18" s="2" t="s">
        <v>134</v>
      </c>
      <c r="C18" s="2"/>
      <c r="D18" s="2"/>
      <c r="E18" s="2"/>
      <c r="F18" s="2"/>
      <c r="G18" s="2"/>
      <c r="H18" s="2"/>
      <c r="I18" s="2"/>
      <c r="J18" s="2"/>
      <c r="K18">
        <v>77.181208053691265</v>
      </c>
      <c r="L18">
        <v>18.458904109589035</v>
      </c>
      <c r="M18">
        <v>12.307164895440504</v>
      </c>
      <c r="N18">
        <v>21.78522571819428</v>
      </c>
    </row>
    <row r="19" spans="1:14" x14ac:dyDescent="0.25">
      <c r="A19" s="1" t="s">
        <v>142</v>
      </c>
      <c r="B19" s="2" t="s">
        <v>135</v>
      </c>
      <c r="C19" s="2"/>
      <c r="D19" s="2"/>
      <c r="E19" s="2"/>
      <c r="F19" s="2"/>
      <c r="G19" s="2"/>
      <c r="H19" s="2"/>
      <c r="I19" s="2"/>
      <c r="J19" s="2"/>
      <c r="K19">
        <v>81.879194630872504</v>
      </c>
      <c r="L19">
        <v>19.417808219178113</v>
      </c>
      <c r="M19">
        <v>13.369900582790528</v>
      </c>
      <c r="N19">
        <v>22.948016415868679</v>
      </c>
    </row>
    <row r="20" spans="1:14" x14ac:dyDescent="0.25">
      <c r="A20" s="1" t="s">
        <v>143</v>
      </c>
      <c r="B20" s="2" t="s">
        <v>136</v>
      </c>
      <c r="C20" s="2"/>
      <c r="D20" s="2"/>
      <c r="E20" s="2"/>
      <c r="F20" s="2"/>
      <c r="G20" s="2"/>
      <c r="H20" s="2"/>
      <c r="I20" s="2"/>
      <c r="J20" s="2"/>
      <c r="K20">
        <v>88.590604026845625</v>
      </c>
      <c r="L20">
        <v>20.856164383561637</v>
      </c>
      <c r="M20">
        <v>14.604045251971186</v>
      </c>
      <c r="N20">
        <v>24.452804377564984</v>
      </c>
    </row>
    <row r="21" spans="1:14" x14ac:dyDescent="0.25">
      <c r="A21" s="1" t="s">
        <v>144</v>
      </c>
      <c r="B21" s="2" t="s">
        <v>137</v>
      </c>
      <c r="C21" s="2"/>
      <c r="D21" s="2"/>
      <c r="E21" s="2"/>
      <c r="F21" s="2"/>
      <c r="G21" s="2"/>
      <c r="H21" s="2"/>
      <c r="I21" s="2"/>
      <c r="J21" s="2"/>
      <c r="K21">
        <v>93.959731543624144</v>
      </c>
      <c r="L21">
        <v>21.986301369863014</v>
      </c>
      <c r="M21">
        <v>15.529653753856687</v>
      </c>
      <c r="N21">
        <v>25.752393980848165</v>
      </c>
    </row>
    <row r="22" spans="1:14" x14ac:dyDescent="0.25">
      <c r="A22" s="1" t="s">
        <v>145</v>
      </c>
      <c r="B22" s="2" t="s">
        <v>138</v>
      </c>
      <c r="C22" s="2"/>
      <c r="D22" s="2"/>
      <c r="E22" s="2"/>
      <c r="F22" s="2"/>
      <c r="G22" s="2"/>
      <c r="H22" s="2"/>
      <c r="I22" s="2"/>
      <c r="J22" s="2"/>
      <c r="K22">
        <v>97.315436241610726</v>
      </c>
      <c r="L22">
        <v>23.390410958904084</v>
      </c>
      <c r="M22">
        <v>16.523825848474448</v>
      </c>
      <c r="N22">
        <v>27.393980848153234</v>
      </c>
    </row>
    <row r="23" spans="1:14" x14ac:dyDescent="0.25">
      <c r="A23" s="1" t="s">
        <v>146</v>
      </c>
      <c r="B23" s="2" t="s">
        <v>139</v>
      </c>
      <c r="C23" s="2"/>
      <c r="D23" s="2"/>
      <c r="E23" s="2"/>
      <c r="F23" s="2"/>
      <c r="G23" s="2"/>
      <c r="H23" s="2"/>
      <c r="I23" s="2"/>
      <c r="J23" s="2"/>
      <c r="K23">
        <v>99.999999999999972</v>
      </c>
      <c r="L23">
        <v>24.589041095890419</v>
      </c>
      <c r="M23">
        <v>17.106616386698658</v>
      </c>
      <c r="N23">
        <v>28.864569083447321</v>
      </c>
    </row>
    <row r="24" spans="1:14" x14ac:dyDescent="0.25">
      <c r="A24" s="1"/>
      <c r="B24" s="2"/>
      <c r="C24" s="2"/>
      <c r="D24" s="2"/>
      <c r="E24" s="2"/>
      <c r="F24" s="2"/>
      <c r="G24" s="2"/>
      <c r="H24" s="2"/>
      <c r="I24" s="2"/>
      <c r="J24" s="2"/>
    </row>
    <row r="25" spans="1:14" x14ac:dyDescent="0.25">
      <c r="A25" s="1"/>
      <c r="B25" s="2"/>
      <c r="C25" s="2"/>
      <c r="D25" s="2"/>
      <c r="E25" s="2"/>
      <c r="F25" s="2"/>
      <c r="G25" s="2"/>
      <c r="H25" s="2"/>
      <c r="I25" s="2"/>
      <c r="J25" s="2"/>
    </row>
    <row r="26" spans="1:14" x14ac:dyDescent="0.25">
      <c r="A26" s="1"/>
      <c r="B26" s="2"/>
      <c r="C26" s="2"/>
      <c r="D26" s="2"/>
      <c r="E26" s="2"/>
      <c r="F26" s="2"/>
      <c r="G26" s="2"/>
      <c r="H26" s="2"/>
      <c r="I26" s="2"/>
      <c r="J26" s="2"/>
    </row>
    <row r="27" spans="1:14" x14ac:dyDescent="0.25">
      <c r="A27" s="1"/>
      <c r="B27" s="2"/>
      <c r="C27" s="2"/>
      <c r="D27" s="2"/>
      <c r="E27" s="2"/>
      <c r="F27" s="2"/>
      <c r="G27" s="2"/>
      <c r="H27" s="2"/>
      <c r="I27" s="2"/>
      <c r="J27" s="2"/>
    </row>
    <row r="28" spans="1:14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</row>
    <row r="29" spans="1:14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</row>
    <row r="30" spans="1:14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</row>
    <row r="31" spans="1:14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</row>
    <row r="32" spans="1:14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</row>
    <row r="33" spans="1:10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</row>
    <row r="34" spans="1:10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</row>
    <row r="35" spans="1:10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</row>
    <row r="36" spans="1:10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</row>
    <row r="37" spans="1:10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</row>
    <row r="38" spans="1:10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</row>
    <row r="39" spans="1:10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</row>
    <row r="40" spans="1:10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</row>
    <row r="41" spans="1:10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Counterfactual_2009</vt:lpstr>
      <vt:lpstr>Counterfactual_2009_oldWeights</vt:lpstr>
      <vt:lpstr>Counterfactual_2003</vt:lpstr>
    </vt:vector>
  </TitlesOfParts>
  <Company>FRBNY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 Heise</dc:creator>
  <cp:lastModifiedBy>Sebastian</cp:lastModifiedBy>
  <dcterms:created xsi:type="dcterms:W3CDTF">2020-01-07T21:36:20Z</dcterms:created>
  <dcterms:modified xsi:type="dcterms:W3CDTF">2020-05-14T20:30:22Z</dcterms:modified>
</cp:coreProperties>
</file>