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Research\Samuelson\Submit\Table2\"/>
    </mc:Choice>
  </mc:AlternateContent>
  <xr:revisionPtr revIDLastSave="0" documentId="8_{68F4EDFE-8FCC-4ED9-B4E4-3FD5D42F1AE3}" xr6:coauthVersionLast="47" xr6:coauthVersionMax="47" xr10:uidLastSave="{00000000-0000-0000-0000-000000000000}"/>
  <bookViews>
    <workbookView xWindow="-120" yWindow="-120" windowWidth="29040" windowHeight="15840" xr2:uid="{49F9ACEA-23C5-455C-A2DB-3C76BEDD650F}"/>
  </bookViews>
  <sheets>
    <sheet name="Table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8" i="1" l="1"/>
  <c r="J18" i="1"/>
  <c r="E18" i="1"/>
  <c r="D18" i="1"/>
  <c r="K17" i="1"/>
  <c r="J17" i="1"/>
  <c r="E17" i="1"/>
  <c r="D17" i="1"/>
  <c r="H16" i="1"/>
  <c r="K16" i="1" s="1"/>
  <c r="B16" i="1"/>
  <c r="D16" i="1" s="1"/>
  <c r="K7" i="1"/>
  <c r="J7" i="1"/>
  <c r="E7" i="1"/>
  <c r="D7" i="1"/>
  <c r="K6" i="1"/>
  <c r="J6" i="1"/>
  <c r="E6" i="1"/>
  <c r="D6" i="1"/>
  <c r="J5" i="1"/>
  <c r="H5" i="1"/>
  <c r="K5" i="1" s="1"/>
  <c r="B5" i="1"/>
  <c r="E5" i="1" s="1"/>
  <c r="D5" i="1" l="1"/>
  <c r="E16" i="1"/>
  <c r="J16" i="1"/>
</calcChain>
</file>

<file path=xl/sharedStrings.xml><?xml version="1.0" encoding="utf-8"?>
<sst xmlns="http://schemas.openxmlformats.org/spreadsheetml/2006/main" count="68" uniqueCount="25">
  <si>
    <t>Panel Regression with one-way fixed effect with HAC standard error, Portfolio Regression is estimated by OLS with HAC standard error.</t>
    <phoneticPr fontId="2" type="noConversion"/>
  </si>
  <si>
    <t>CI based on HAC estimator (Newey-West HAC estimator, Barlett kernel, automatically selected bandwidth (0.75*T^(1/3)+0.5)</t>
    <phoneticPr fontId="2" type="noConversion"/>
  </si>
  <si>
    <t>standard error</t>
    <phoneticPr fontId="2" type="noConversion"/>
  </si>
  <si>
    <t># of firms</t>
    <phoneticPr fontId="2" type="noConversion"/>
  </si>
  <si>
    <t>K=10</t>
    <phoneticPr fontId="2" type="noConversion"/>
  </si>
  <si>
    <t xml:space="preserve"># obs. </t>
    <phoneticPr fontId="2" type="noConversion"/>
  </si>
  <si>
    <t>beta</t>
    <phoneticPr fontId="2" type="noConversion"/>
  </si>
  <si>
    <t>95% CI</t>
    <phoneticPr fontId="2" type="noConversion"/>
  </si>
  <si>
    <t>K=20</t>
    <phoneticPr fontId="2" type="noConversion"/>
  </si>
  <si>
    <t>K =10</t>
    <phoneticPr fontId="2" type="noConversion"/>
  </si>
  <si>
    <t xml:space="preserve"> K = 20</t>
    <phoneticPr fontId="2" type="noConversion"/>
  </si>
  <si>
    <t>K = 30</t>
    <phoneticPr fontId="2" type="noConversion"/>
  </si>
  <si>
    <t xml:space="preserve"> K = 50</t>
    <phoneticPr fontId="2" type="noConversion"/>
  </si>
  <si>
    <t>Bal. Panel</t>
    <phoneticPr fontId="2" type="noConversion"/>
  </si>
  <si>
    <t>Unbal. Panel</t>
    <phoneticPr fontId="2" type="noConversion"/>
  </si>
  <si>
    <t>Unbal. (D&gt;0)</t>
    <phoneticPr fontId="2" type="noConversion"/>
  </si>
  <si>
    <t>Equal Weight1</t>
    <phoneticPr fontId="2" type="noConversion"/>
  </si>
  <si>
    <t>Cap Weight1</t>
    <phoneticPr fontId="2" type="noConversion"/>
  </si>
  <si>
    <t>Equal Weight2</t>
    <phoneticPr fontId="2" type="noConversion"/>
  </si>
  <si>
    <t>Cap Weight2</t>
    <phoneticPr fontId="2" type="noConversion"/>
  </si>
  <si>
    <t>S&amp;P500 (1926)</t>
    <phoneticPr fontId="2" type="noConversion"/>
  </si>
  <si>
    <t>S&amp;P500 (1871)</t>
    <phoneticPr fontId="2" type="noConversion"/>
  </si>
  <si>
    <t>K=30</t>
    <phoneticPr fontId="2" type="noConversion"/>
  </si>
  <si>
    <t># obs.</t>
    <phoneticPr fontId="2" type="noConversion"/>
  </si>
  <si>
    <t>K=50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</si>
</sst>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.000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Arial"/>
      <family val="2"/>
    </font>
    <font>
      <sz val="11"/>
      <color rgb="FF00000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41" fontId="3" fillId="0" borderId="1" xfId="1" applyFont="1" applyBorder="1">
      <alignment vertical="center"/>
    </xf>
    <xf numFmtId="176" fontId="4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41" fontId="0" fillId="0" borderId="1" xfId="1" applyFont="1" applyBorder="1">
      <alignment vertical="center"/>
    </xf>
    <xf numFmtId="176" fontId="5" fillId="0" borderId="1" xfId="0" applyNumberFormat="1" applyFont="1" applyBorder="1">
      <alignment vertical="center"/>
    </xf>
    <xf numFmtId="176" fontId="5" fillId="0" borderId="0" xfId="0" applyNumberFormat="1" applyFont="1">
      <alignment vertical="center"/>
    </xf>
    <xf numFmtId="176" fontId="5" fillId="0" borderId="1" xfId="0" applyNumberFormat="1" applyFont="1" applyBorder="1" applyAlignment="1">
      <alignment vertical="top" wrapText="1"/>
    </xf>
    <xf numFmtId="176" fontId="5" fillId="0" borderId="0" xfId="0" applyNumberFormat="1" applyFont="1" applyAlignment="1">
      <alignment vertical="top" wrapText="1"/>
    </xf>
    <xf numFmtId="176" fontId="5" fillId="0" borderId="1" xfId="0" applyNumberFormat="1" applyFont="1" applyBorder="1" applyAlignment="1">
      <alignment vertical="top"/>
    </xf>
    <xf numFmtId="41" fontId="3" fillId="0" borderId="0" xfId="1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97D87-B59B-47EC-8D9A-242446050603}">
  <dimension ref="A1:U24"/>
  <sheetViews>
    <sheetView tabSelected="1" zoomScale="85" zoomScaleNormal="85" workbookViewId="0">
      <selection activeCell="G36" sqref="G36"/>
    </sheetView>
  </sheetViews>
  <sheetFormatPr defaultRowHeight="16.5" x14ac:dyDescent="0.3"/>
  <cols>
    <col min="1" max="1" width="13.5" bestFit="1" customWidth="1"/>
    <col min="2" max="2" width="9.375" bestFit="1" customWidth="1"/>
    <col min="3" max="5" width="10.375" bestFit="1" customWidth="1"/>
    <col min="6" max="6" width="10.375" customWidth="1"/>
    <col min="7" max="7" width="13.5" bestFit="1" customWidth="1"/>
    <col min="8" max="8" width="9.375" customWidth="1"/>
    <col min="9" max="11" width="10.375" bestFit="1" customWidth="1"/>
    <col min="13" max="14" width="9.125" bestFit="1" customWidth="1"/>
    <col min="17" max="17" width="12.875" bestFit="1" customWidth="1"/>
  </cols>
  <sheetData>
    <row r="1" spans="1:21" x14ac:dyDescent="0.3">
      <c r="A1" t="s">
        <v>0</v>
      </c>
    </row>
    <row r="2" spans="1:21" x14ac:dyDescent="0.3">
      <c r="A2" t="s">
        <v>1</v>
      </c>
    </row>
    <row r="3" spans="1:2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" t="s">
        <v>2</v>
      </c>
      <c r="N3" s="2"/>
      <c r="Q3" s="3" t="s">
        <v>3</v>
      </c>
      <c r="R3" s="3"/>
      <c r="S3" s="3"/>
      <c r="T3" s="3"/>
      <c r="U3" s="3"/>
    </row>
    <row r="4" spans="1:21" x14ac:dyDescent="0.3">
      <c r="A4" s="4" t="s">
        <v>4</v>
      </c>
      <c r="B4" s="4" t="s">
        <v>5</v>
      </c>
      <c r="C4" s="4" t="s">
        <v>6</v>
      </c>
      <c r="D4" s="5" t="s">
        <v>7</v>
      </c>
      <c r="E4" s="5"/>
      <c r="F4" s="6"/>
      <c r="G4" s="4" t="s">
        <v>8</v>
      </c>
      <c r="H4" s="4" t="s">
        <v>5</v>
      </c>
      <c r="I4" s="4" t="s">
        <v>6</v>
      </c>
      <c r="J4" s="5" t="s">
        <v>7</v>
      </c>
      <c r="K4" s="5"/>
      <c r="L4" s="1"/>
      <c r="M4" s="1" t="s">
        <v>4</v>
      </c>
      <c r="N4" s="1" t="s">
        <v>8</v>
      </c>
      <c r="Q4" s="7"/>
      <c r="R4" s="7" t="s">
        <v>9</v>
      </c>
      <c r="S4" s="7" t="s">
        <v>10</v>
      </c>
      <c r="T4" s="7" t="s">
        <v>11</v>
      </c>
      <c r="U4" s="7" t="s">
        <v>12</v>
      </c>
    </row>
    <row r="5" spans="1:21" x14ac:dyDescent="0.3">
      <c r="A5" s="4" t="s">
        <v>13</v>
      </c>
      <c r="B5" s="8">
        <f>83*38</f>
        <v>3154</v>
      </c>
      <c r="C5" s="9">
        <v>-0.61626000000000003</v>
      </c>
      <c r="D5" s="10">
        <f>C5-TINV(0.05,B5-2)*M5</f>
        <v>-0.80468489340158256</v>
      </c>
      <c r="E5" s="10">
        <f>C5+M5*TINV(0.05,B5-2)</f>
        <v>-0.4278351065984175</v>
      </c>
      <c r="F5" s="11"/>
      <c r="G5" s="4" t="s">
        <v>13</v>
      </c>
      <c r="H5" s="8">
        <f>73*38</f>
        <v>2774</v>
      </c>
      <c r="I5" s="9">
        <v>-0.77832000000000001</v>
      </c>
      <c r="J5" s="10">
        <f>I5-TINV(0.05,H5-2)*N5</f>
        <v>-0.95851937175601121</v>
      </c>
      <c r="K5" s="10">
        <f>I5+N5*TINV(0.05,H5-2)</f>
        <v>-0.59812062824398882</v>
      </c>
      <c r="L5" s="1"/>
      <c r="M5" s="12">
        <v>9.6100000000000005E-2</v>
      </c>
      <c r="N5" s="12">
        <v>9.1899999999999996E-2</v>
      </c>
      <c r="Q5" s="4" t="s">
        <v>13</v>
      </c>
      <c r="R5" s="13">
        <v>38</v>
      </c>
      <c r="S5" s="13">
        <v>38</v>
      </c>
      <c r="T5" s="13">
        <v>38</v>
      </c>
      <c r="U5" s="13">
        <v>38</v>
      </c>
    </row>
    <row r="6" spans="1:21" x14ac:dyDescent="0.3">
      <c r="A6" s="4" t="s">
        <v>14</v>
      </c>
      <c r="B6" s="8">
        <v>112637</v>
      </c>
      <c r="C6" s="9">
        <v>-0.99577000000000004</v>
      </c>
      <c r="D6" s="10">
        <f>C6-TINV(0.05,B6-2)*M6</f>
        <v>-1.0019439528959873</v>
      </c>
      <c r="E6" s="10">
        <f>C6+M6*TINV(0.05,B6-2)</f>
        <v>-0.98959604710401283</v>
      </c>
      <c r="F6" s="11"/>
      <c r="G6" s="4" t="s">
        <v>14</v>
      </c>
      <c r="H6" s="8">
        <v>57467</v>
      </c>
      <c r="I6" s="9">
        <v>-0.86358000000000001</v>
      </c>
      <c r="J6" s="10">
        <f>I6-TINV(0.05,H6-2)*N6</f>
        <v>-0.90905212220399123</v>
      </c>
      <c r="K6" s="10">
        <f>I6+N6*TINV(0.05,H6-2)</f>
        <v>-0.8181078777960088</v>
      </c>
      <c r="L6" s="1"/>
      <c r="M6" s="12">
        <v>3.15E-3</v>
      </c>
      <c r="N6" s="12">
        <v>2.3199999999999998E-2</v>
      </c>
      <c r="Q6" s="4" t="s">
        <v>14</v>
      </c>
      <c r="R6" s="13">
        <v>4593</v>
      </c>
      <c r="S6" s="13">
        <v>2288</v>
      </c>
      <c r="T6" s="13">
        <v>1234</v>
      </c>
      <c r="U6" s="13">
        <v>306</v>
      </c>
    </row>
    <row r="7" spans="1:21" x14ac:dyDescent="0.3">
      <c r="A7" s="4" t="s">
        <v>15</v>
      </c>
      <c r="B7" s="8">
        <v>92253</v>
      </c>
      <c r="C7" s="9">
        <v>-0.99558000000000002</v>
      </c>
      <c r="D7" s="10">
        <f>C7-TINV(0.05,B7-2)*M7</f>
        <v>-1.0021851652899161</v>
      </c>
      <c r="E7" s="10">
        <f>C7+M7*TINV(0.05,B7-2)</f>
        <v>-0.98897483471008407</v>
      </c>
      <c r="F7" s="11"/>
      <c r="G7" s="4" t="s">
        <v>15</v>
      </c>
      <c r="H7" s="8">
        <v>49388</v>
      </c>
      <c r="I7" s="9">
        <v>-0.83540000000000003</v>
      </c>
      <c r="J7" s="10">
        <f>I7-TINV(0.05,H7-2)*N7</f>
        <v>-0.89243634981094655</v>
      </c>
      <c r="K7" s="10">
        <f>I7+N7*TINV(0.05,H7-2)</f>
        <v>-0.77836365018905351</v>
      </c>
      <c r="L7" s="1"/>
      <c r="M7" s="12">
        <v>3.3700000000000002E-3</v>
      </c>
      <c r="N7" s="12">
        <v>2.9100000000000001E-2</v>
      </c>
      <c r="Q7" s="4" t="s">
        <v>15</v>
      </c>
      <c r="R7" s="13">
        <v>3590</v>
      </c>
      <c r="S7" s="13">
        <v>1875</v>
      </c>
      <c r="T7" s="13">
        <v>1075</v>
      </c>
      <c r="U7" s="13">
        <v>291</v>
      </c>
    </row>
    <row r="8" spans="1:21" x14ac:dyDescent="0.3">
      <c r="A8" s="4" t="s">
        <v>16</v>
      </c>
      <c r="B8" s="8">
        <v>83</v>
      </c>
      <c r="C8" s="14">
        <v>-1.51553157654718</v>
      </c>
      <c r="D8" s="10">
        <v>-3.3107513884724198</v>
      </c>
      <c r="E8" s="10">
        <v>0.27968823537806797</v>
      </c>
      <c r="F8" s="11"/>
      <c r="G8" s="4" t="s">
        <v>16</v>
      </c>
      <c r="H8" s="8">
        <v>73</v>
      </c>
      <c r="I8" s="14">
        <v>-1.0338988311667501</v>
      </c>
      <c r="J8" s="10">
        <v>-1.8698438652087599</v>
      </c>
      <c r="K8" s="10">
        <v>-0.19795379712473801</v>
      </c>
      <c r="L8" s="1"/>
      <c r="M8" s="15">
        <v>0.90226272893418402</v>
      </c>
      <c r="N8" s="15">
        <v>0.41924211465705402</v>
      </c>
    </row>
    <row r="9" spans="1:21" x14ac:dyDescent="0.3">
      <c r="A9" s="4" t="s">
        <v>17</v>
      </c>
      <c r="B9" s="8">
        <v>83</v>
      </c>
      <c r="C9" s="14">
        <v>-0.370351714381293</v>
      </c>
      <c r="D9" s="10">
        <v>-0.59149568098045602</v>
      </c>
      <c r="E9" s="10">
        <v>-0.14920774778213</v>
      </c>
      <c r="F9" s="11"/>
      <c r="G9" s="4" t="s">
        <v>17</v>
      </c>
      <c r="H9" s="8">
        <v>73</v>
      </c>
      <c r="I9" s="14">
        <v>-0.33216861538598202</v>
      </c>
      <c r="J9" s="10">
        <v>-0.52068676455775098</v>
      </c>
      <c r="K9" s="10">
        <v>-0.14365046621421301</v>
      </c>
      <c r="L9" s="1"/>
      <c r="M9" s="15">
        <v>0.111145140815435</v>
      </c>
      <c r="N9" s="15">
        <v>9.4545387904097902E-2</v>
      </c>
    </row>
    <row r="10" spans="1:21" x14ac:dyDescent="0.3">
      <c r="A10" s="4" t="s">
        <v>18</v>
      </c>
      <c r="B10" s="8">
        <v>83</v>
      </c>
      <c r="C10" s="14">
        <v>0.256612218131888</v>
      </c>
      <c r="D10" s="16">
        <v>-4.3249638141116799E-2</v>
      </c>
      <c r="E10" s="16">
        <v>0.55647407440489205</v>
      </c>
      <c r="F10" s="17"/>
      <c r="G10" s="4" t="s">
        <v>18</v>
      </c>
      <c r="H10" s="8">
        <v>73</v>
      </c>
      <c r="I10" s="14">
        <v>0.40035486299918699</v>
      </c>
      <c r="J10" s="16">
        <v>6.2705430828172301E-2</v>
      </c>
      <c r="K10" s="16">
        <v>0.73800429517020205</v>
      </c>
      <c r="L10" s="1"/>
      <c r="M10" s="15">
        <v>0.15070810546258501</v>
      </c>
      <c r="N10" s="11">
        <v>0.16933752363078899</v>
      </c>
    </row>
    <row r="11" spans="1:21" x14ac:dyDescent="0.3">
      <c r="A11" s="4" t="s">
        <v>19</v>
      </c>
      <c r="B11" s="8">
        <v>83</v>
      </c>
      <c r="C11" s="14">
        <v>1.76234315920797E-2</v>
      </c>
      <c r="D11" s="18">
        <v>-0.25654460818541203</v>
      </c>
      <c r="E11" s="16">
        <v>0.29179147136957201</v>
      </c>
      <c r="F11" s="17"/>
      <c r="G11" s="4" t="s">
        <v>19</v>
      </c>
      <c r="H11" s="8">
        <v>73</v>
      </c>
      <c r="I11" s="14">
        <v>0.151117501700474</v>
      </c>
      <c r="J11" s="16">
        <v>-0.37025813860099799</v>
      </c>
      <c r="K11" s="16">
        <v>0.67249314200194599</v>
      </c>
      <c r="L11" s="1"/>
      <c r="M11" s="11">
        <v>0.137794604378217</v>
      </c>
      <c r="N11" s="11">
        <v>0.26147966321871802</v>
      </c>
    </row>
    <row r="12" spans="1:21" x14ac:dyDescent="0.3">
      <c r="A12" s="4" t="s">
        <v>20</v>
      </c>
      <c r="B12" s="8">
        <v>83</v>
      </c>
      <c r="C12" s="14">
        <v>2.32792007310385E-2</v>
      </c>
      <c r="D12" s="10">
        <v>-0.27350431108927098</v>
      </c>
      <c r="E12" s="10">
        <v>0.32006271255134799</v>
      </c>
      <c r="F12" s="11"/>
      <c r="G12" s="4" t="s">
        <v>20</v>
      </c>
      <c r="H12" s="8">
        <v>73</v>
      </c>
      <c r="I12" s="10">
        <v>0.17772692646165</v>
      </c>
      <c r="J12" s="10">
        <v>-0.25795975683661099</v>
      </c>
      <c r="K12" s="10">
        <v>0.61341360975991099</v>
      </c>
      <c r="L12" s="1"/>
      <c r="M12" s="11">
        <v>0.14916095483064601</v>
      </c>
      <c r="N12" s="11">
        <v>0.218505043986781</v>
      </c>
    </row>
    <row r="13" spans="1:21" x14ac:dyDescent="0.3">
      <c r="A13" s="4" t="s">
        <v>21</v>
      </c>
      <c r="B13" s="8">
        <v>138</v>
      </c>
      <c r="C13" s="10">
        <v>3.58531601403956E-2</v>
      </c>
      <c r="D13" s="10">
        <v>-0.180931779902817</v>
      </c>
      <c r="E13" s="10">
        <v>0.25263810018360799</v>
      </c>
      <c r="F13" s="11"/>
      <c r="G13" s="4" t="s">
        <v>21</v>
      </c>
      <c r="H13" s="8">
        <v>128</v>
      </c>
      <c r="I13" s="10">
        <v>4.6290842064509903E-2</v>
      </c>
      <c r="J13" s="10">
        <v>-0.197198444626661</v>
      </c>
      <c r="K13" s="10">
        <v>0.28978012875568099</v>
      </c>
      <c r="L13" s="1"/>
      <c r="M13" s="11">
        <v>0.109622390680923</v>
      </c>
      <c r="N13" s="11">
        <v>0.123038354610346</v>
      </c>
    </row>
    <row r="14" spans="1:21" x14ac:dyDescent="0.3">
      <c r="A14" s="1"/>
      <c r="B14" s="19"/>
      <c r="C14" s="11"/>
      <c r="D14" s="11"/>
      <c r="E14" s="11"/>
      <c r="F14" s="11"/>
      <c r="G14" s="1"/>
      <c r="H14" s="19"/>
      <c r="I14" s="11"/>
      <c r="J14" s="11"/>
      <c r="K14" s="11"/>
      <c r="L14" s="1"/>
      <c r="M14" s="20" t="s">
        <v>2</v>
      </c>
      <c r="N14" s="20"/>
    </row>
    <row r="15" spans="1:21" x14ac:dyDescent="0.3">
      <c r="A15" s="4" t="s">
        <v>22</v>
      </c>
      <c r="B15" s="8" t="s">
        <v>23</v>
      </c>
      <c r="C15" s="10" t="s">
        <v>6</v>
      </c>
      <c r="D15" s="21" t="s">
        <v>7</v>
      </c>
      <c r="E15" s="21"/>
      <c r="F15" s="22"/>
      <c r="G15" s="4" t="s">
        <v>24</v>
      </c>
      <c r="H15" s="8" t="s">
        <v>23</v>
      </c>
      <c r="I15" s="10" t="s">
        <v>6</v>
      </c>
      <c r="J15" s="21" t="s">
        <v>7</v>
      </c>
      <c r="K15" s="21"/>
      <c r="L15" s="1"/>
      <c r="M15" s="11" t="s">
        <v>22</v>
      </c>
      <c r="N15" s="11" t="s">
        <v>24</v>
      </c>
    </row>
    <row r="16" spans="1:21" x14ac:dyDescent="0.3">
      <c r="A16" s="4" t="s">
        <v>13</v>
      </c>
      <c r="B16" s="8">
        <f>63*38</f>
        <v>2394</v>
      </c>
      <c r="C16" s="9">
        <v>-0.86038999999999999</v>
      </c>
      <c r="D16" s="10">
        <f>C16-TINV(0.05,B16-2)*M16</f>
        <v>-1.053151997430009</v>
      </c>
      <c r="E16" s="10">
        <f>C16+M16*TINV(0.05,B16-2)</f>
        <v>-0.66762800256999111</v>
      </c>
      <c r="F16" s="11"/>
      <c r="G16" s="4" t="s">
        <v>13</v>
      </c>
      <c r="H16" s="8">
        <f>43*38</f>
        <v>1634</v>
      </c>
      <c r="I16" s="9">
        <v>-0.75658999999999998</v>
      </c>
      <c r="J16" s="10">
        <f>I16-TINV(0.05,H16-2)*N16</f>
        <v>-1.0647288687244101</v>
      </c>
      <c r="K16" s="10">
        <f>I16+N16*TINV(0.05,H16-2)</f>
        <v>-0.44845113127558983</v>
      </c>
      <c r="L16" s="1"/>
      <c r="M16" s="12">
        <v>9.8299999999999998E-2</v>
      </c>
      <c r="N16" s="12">
        <v>0.15709999999999999</v>
      </c>
    </row>
    <row r="17" spans="1:14" x14ac:dyDescent="0.3">
      <c r="A17" s="4" t="s">
        <v>14</v>
      </c>
      <c r="B17" s="8">
        <v>30427</v>
      </c>
      <c r="C17" s="9">
        <v>-0.80423999999999995</v>
      </c>
      <c r="D17" s="10">
        <f>C17-TINV(0.05,B17-2)*M17</f>
        <v>-0.88028962799777322</v>
      </c>
      <c r="E17" s="10">
        <f>C17+M17*TINV(0.05,B17-2)</f>
        <v>-0.72819037200222669</v>
      </c>
      <c r="F17" s="11"/>
      <c r="G17" s="4" t="s">
        <v>14</v>
      </c>
      <c r="H17" s="8">
        <v>7483</v>
      </c>
      <c r="I17" s="9">
        <v>-0.74927999999999995</v>
      </c>
      <c r="J17" s="10">
        <f>I17-TINV(0.05,H17-2)*N17</f>
        <v>-0.86924920583810394</v>
      </c>
      <c r="K17" s="10">
        <f>I17+N17*TINV(0.05,H17-2)</f>
        <v>-0.62931079416189595</v>
      </c>
      <c r="L17" s="1"/>
      <c r="M17" s="12">
        <v>3.8800000000000001E-2</v>
      </c>
      <c r="N17" s="12">
        <v>6.1199999999999997E-2</v>
      </c>
    </row>
    <row r="18" spans="1:14" x14ac:dyDescent="0.3">
      <c r="A18" s="4" t="s">
        <v>15</v>
      </c>
      <c r="B18" s="8">
        <v>27418</v>
      </c>
      <c r="C18" s="9">
        <v>-0.78810000000000002</v>
      </c>
      <c r="D18" s="10">
        <f>C18-TINV(0.05,B18-2)*M18</f>
        <v>-0.87414621769670342</v>
      </c>
      <c r="E18" s="10">
        <f>C18+M18*TINV(0.05,B18-2)</f>
        <v>-0.70205378230329663</v>
      </c>
      <c r="F18" s="11"/>
      <c r="G18" s="4" t="s">
        <v>15</v>
      </c>
      <c r="H18" s="8">
        <v>7148</v>
      </c>
      <c r="I18" s="9">
        <v>-0.73612999999999995</v>
      </c>
      <c r="J18" s="10">
        <f>I18-TINV(0.05,H18-2)*N18</f>
        <v>-0.86217703355384379</v>
      </c>
      <c r="K18" s="10">
        <f>I18+N18*TINV(0.05,H18-2)</f>
        <v>-0.61008296644615612</v>
      </c>
      <c r="L18" s="1"/>
      <c r="M18" s="12">
        <v>4.3900000000000002E-2</v>
      </c>
      <c r="N18" s="12">
        <v>6.4299999999999996E-2</v>
      </c>
    </row>
    <row r="19" spans="1:14" x14ac:dyDescent="0.3">
      <c r="A19" s="4" t="s">
        <v>16</v>
      </c>
      <c r="B19" s="8">
        <v>63</v>
      </c>
      <c r="C19" s="14">
        <v>-0.77130258240171201</v>
      </c>
      <c r="D19" s="10">
        <v>-1.2243452533580701</v>
      </c>
      <c r="E19" s="10">
        <v>-0.31825991144535398</v>
      </c>
      <c r="F19" s="11"/>
      <c r="G19" s="4" t="s">
        <v>16</v>
      </c>
      <c r="H19" s="8">
        <v>43</v>
      </c>
      <c r="I19" s="14">
        <v>-0.72646381533825999</v>
      </c>
      <c r="J19" s="10">
        <v>-1.1185840187453799</v>
      </c>
      <c r="K19" s="10">
        <v>-0.33434361193114198</v>
      </c>
      <c r="L19" s="1"/>
      <c r="M19" s="15">
        <v>0.22656397651836299</v>
      </c>
      <c r="N19" s="15">
        <v>0.194163034643174</v>
      </c>
    </row>
    <row r="20" spans="1:14" x14ac:dyDescent="0.3">
      <c r="A20" s="4" t="s">
        <v>17</v>
      </c>
      <c r="B20" s="8">
        <v>63</v>
      </c>
      <c r="C20" s="14">
        <v>-0.22834724859150901</v>
      </c>
      <c r="D20" s="10">
        <v>-0.41861458135164098</v>
      </c>
      <c r="E20" s="10">
        <v>-3.8079915831376897E-2</v>
      </c>
      <c r="F20" s="11"/>
      <c r="G20" s="4" t="s">
        <v>17</v>
      </c>
      <c r="H20" s="8">
        <v>43</v>
      </c>
      <c r="I20" s="14">
        <v>-0.32117273842552502</v>
      </c>
      <c r="J20" s="10">
        <v>-0.51580838680496399</v>
      </c>
      <c r="K20" s="10">
        <v>-0.12653709004608599</v>
      </c>
      <c r="L20" s="1"/>
      <c r="M20" s="15">
        <v>9.5151574620287296E-2</v>
      </c>
      <c r="N20" s="15">
        <v>9.6376182126624896E-2</v>
      </c>
    </row>
    <row r="21" spans="1:14" x14ac:dyDescent="0.3">
      <c r="A21" s="4" t="s">
        <v>18</v>
      </c>
      <c r="B21" s="8">
        <v>63</v>
      </c>
      <c r="C21" s="14">
        <v>0.53483891845946196</v>
      </c>
      <c r="D21" s="16">
        <v>6.0720838740357497E-2</v>
      </c>
      <c r="E21" s="16">
        <v>1.00895699817857</v>
      </c>
      <c r="F21" s="17"/>
      <c r="G21" s="4" t="s">
        <v>18</v>
      </c>
      <c r="H21" s="8">
        <v>43</v>
      </c>
      <c r="I21" s="14">
        <v>0.85000726116369896</v>
      </c>
      <c r="J21" s="16">
        <v>0.48978625761365002</v>
      </c>
      <c r="K21" s="16">
        <v>1.2102282647137499</v>
      </c>
      <c r="L21" s="1"/>
      <c r="M21" s="11">
        <v>0.237103664548098</v>
      </c>
      <c r="N21" s="11">
        <v>0.178367762190693</v>
      </c>
    </row>
    <row r="22" spans="1:14" x14ac:dyDescent="0.3">
      <c r="A22" s="4" t="s">
        <v>19</v>
      </c>
      <c r="B22" s="8">
        <v>63</v>
      </c>
      <c r="C22" s="14">
        <v>0.25938434866782001</v>
      </c>
      <c r="D22" s="16">
        <v>-0.25839059371283901</v>
      </c>
      <c r="E22" s="16">
        <v>0.77715929104847803</v>
      </c>
      <c r="F22" s="17"/>
      <c r="G22" s="4" t="s">
        <v>19</v>
      </c>
      <c r="H22" s="8">
        <v>43</v>
      </c>
      <c r="I22" s="14">
        <v>0.118551539346801</v>
      </c>
      <c r="J22" s="18">
        <v>-0.28256455801587499</v>
      </c>
      <c r="K22" s="16">
        <v>0.51966763670947802</v>
      </c>
      <c r="L22" s="1"/>
      <c r="M22" s="11">
        <v>0.25893620492677399</v>
      </c>
      <c r="N22" s="11">
        <v>0.19861745972650999</v>
      </c>
    </row>
    <row r="23" spans="1:14" x14ac:dyDescent="0.3">
      <c r="A23" s="4" t="s">
        <v>20</v>
      </c>
      <c r="B23" s="8">
        <v>63</v>
      </c>
      <c r="C23" s="10">
        <v>0.221528247867742</v>
      </c>
      <c r="D23" s="10">
        <v>-0.219282450765548</v>
      </c>
      <c r="E23" s="10">
        <v>0.66233894650103198</v>
      </c>
      <c r="F23" s="11"/>
      <c r="G23" s="4" t="s">
        <v>20</v>
      </c>
      <c r="H23" s="8">
        <v>43</v>
      </c>
      <c r="I23" s="10">
        <v>0.20504380889217</v>
      </c>
      <c r="J23" s="10">
        <v>-0.24228173798528599</v>
      </c>
      <c r="K23" s="10">
        <v>0.65236935576962596</v>
      </c>
      <c r="L23" s="1"/>
      <c r="M23" s="11">
        <v>0.22044683906566701</v>
      </c>
      <c r="N23" s="11">
        <v>0.22149862440259999</v>
      </c>
    </row>
    <row r="24" spans="1:14" x14ac:dyDescent="0.3">
      <c r="A24" s="4" t="s">
        <v>21</v>
      </c>
      <c r="B24" s="8">
        <v>118</v>
      </c>
      <c r="C24" s="10">
        <v>6.1858848621116E-2</v>
      </c>
      <c r="D24" s="10">
        <v>-0.226068768456645</v>
      </c>
      <c r="E24" s="10">
        <v>0.349786465698877</v>
      </c>
      <c r="F24" s="11"/>
      <c r="G24" s="4" t="s">
        <v>21</v>
      </c>
      <c r="H24" s="8">
        <v>98</v>
      </c>
      <c r="I24" s="10">
        <v>0.101526193143754</v>
      </c>
      <c r="J24" s="10">
        <v>-0.16087559619321401</v>
      </c>
      <c r="K24" s="10">
        <v>0.363927982480721</v>
      </c>
      <c r="L24" s="1"/>
      <c r="M24" s="11">
        <v>0.145372027187504</v>
      </c>
      <c r="N24" s="11">
        <v>0.13219338198986</v>
      </c>
    </row>
  </sheetData>
  <mergeCells count="7">
    <mergeCell ref="M3:N3"/>
    <mergeCell ref="Q3:U3"/>
    <mergeCell ref="D4:E4"/>
    <mergeCell ref="J4:K4"/>
    <mergeCell ref="M14:N14"/>
    <mergeCell ref="D15:E15"/>
    <mergeCell ref="J15:K1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Table2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HERO</dc:creator>
  <cp:lastModifiedBy>HERO</cp:lastModifiedBy>
  <dcterms:created xsi:type="dcterms:W3CDTF">2022-08-27T07:24:21Z</dcterms:created>
  <dcterms:modified xsi:type="dcterms:W3CDTF">2022-08-27T07:24:40Z</dcterms:modified>
</cp:coreProperties>
</file>