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cmclx1\cmc-home\scratch\CWI\replication_package_JMCB\dataset\"/>
    </mc:Choice>
  </mc:AlternateContent>
  <xr:revisionPtr revIDLastSave="0" documentId="13_ncr:1_{B225759F-2AA8-4DAC-B7DA-53D366BA9EFC}" xr6:coauthVersionLast="47" xr6:coauthVersionMax="47" xr10:uidLastSave="{00000000-0000-0000-0000-000000000000}"/>
  <bookViews>
    <workbookView xWindow="-110" yWindow="-110" windowWidth="19420" windowHeight="10420" tabRatio="942" activeTab="10" xr2:uid="{00000000-000D-0000-FFFF-FFFF00000000}"/>
  </bookViews>
  <sheets>
    <sheet name="ReadMe" sheetId="34" r:id="rId1"/>
    <sheet name="Figure1" sheetId="42" r:id="rId2"/>
    <sheet name="Figure2" sheetId="43" r:id="rId3"/>
    <sheet name="Figure5" sheetId="21" r:id="rId4"/>
    <sheet name="Figure5_data" sheetId="23" r:id="rId5"/>
    <sheet name="Figure8" sheetId="31" r:id="rId6"/>
    <sheet name="Figure8_data" sheetId="30" r:id="rId7"/>
    <sheet name="AHEPP" sheetId="26" r:id="rId8"/>
    <sheet name="AHEall" sheetId="27" r:id="rId9"/>
    <sheet name="CBO-STU" sheetId="24" r:id="rId10"/>
    <sheet name="LaborShareIndex" sheetId="3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3" i="23" l="1"/>
  <c r="E143" i="23"/>
  <c r="D143" i="23"/>
  <c r="C143" i="23"/>
  <c r="F141" i="23"/>
  <c r="E141" i="23"/>
  <c r="D141" i="23"/>
  <c r="C141" i="23"/>
  <c r="F146" i="23"/>
  <c r="E146" i="23"/>
  <c r="D146" i="23"/>
  <c r="C146" i="23"/>
  <c r="B146" i="23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3" i="43"/>
  <c r="A4" i="42"/>
  <c r="A5" i="42" s="1"/>
  <c r="A6" i="42" s="1"/>
  <c r="A7" i="42" s="1"/>
  <c r="A8" i="42" s="1"/>
  <c r="A9" i="42" s="1"/>
  <c r="A10" i="42" s="1"/>
  <c r="A11" i="42" s="1"/>
  <c r="A12" i="42" s="1"/>
  <c r="A13" i="42" s="1"/>
  <c r="A14" i="42" s="1"/>
  <c r="A15" i="42" s="1"/>
  <c r="A16" i="42" s="1"/>
  <c r="A17" i="42" s="1"/>
  <c r="A18" i="42" s="1"/>
  <c r="A19" i="42" s="1"/>
  <c r="A20" i="42" s="1"/>
  <c r="A21" i="42" s="1"/>
  <c r="A3" i="42"/>
  <c r="E140" i="23"/>
  <c r="B140" i="23"/>
  <c r="E142" i="23"/>
  <c r="B142" i="23"/>
  <c r="G120" i="23"/>
  <c r="G119" i="23"/>
  <c r="G118" i="23"/>
  <c r="G117" i="23"/>
  <c r="G116" i="23"/>
  <c r="G115" i="23"/>
  <c r="G114" i="23"/>
  <c r="G113" i="23"/>
  <c r="G112" i="23"/>
  <c r="G111" i="23"/>
  <c r="G110" i="23"/>
  <c r="G109" i="23"/>
  <c r="G108" i="23"/>
  <c r="G107" i="23"/>
  <c r="G106" i="23"/>
  <c r="G105" i="23"/>
  <c r="G104" i="23"/>
  <c r="G103" i="23"/>
  <c r="G102" i="23"/>
  <c r="G101" i="23"/>
  <c r="G100" i="23"/>
  <c r="G99" i="23"/>
  <c r="G98" i="23"/>
  <c r="G97" i="23"/>
  <c r="G96" i="23"/>
  <c r="G95" i="23"/>
  <c r="G94" i="23"/>
  <c r="G93" i="23"/>
  <c r="G92" i="23"/>
  <c r="G91" i="23"/>
  <c r="G90" i="23"/>
  <c r="G89" i="23"/>
  <c r="G88" i="23"/>
  <c r="G87" i="23"/>
  <c r="G86" i="23"/>
  <c r="G85" i="23"/>
  <c r="G84" i="23"/>
  <c r="G83" i="23"/>
  <c r="G82" i="23"/>
  <c r="G81" i="23"/>
  <c r="G80" i="23"/>
  <c r="G79" i="23"/>
  <c r="G78" i="23"/>
  <c r="G77" i="23"/>
  <c r="G76" i="23"/>
  <c r="G75" i="23"/>
  <c r="G74" i="23"/>
  <c r="G73" i="23"/>
  <c r="G72" i="23"/>
  <c r="G71" i="23"/>
  <c r="G70" i="23"/>
  <c r="G69" i="23"/>
  <c r="G68" i="23"/>
  <c r="G67" i="23"/>
  <c r="G66" i="23"/>
  <c r="G65" i="23"/>
  <c r="G64" i="23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G6" i="23"/>
  <c r="G5" i="23"/>
  <c r="G4" i="23"/>
  <c r="G3" i="23"/>
  <c r="G2" i="23"/>
  <c r="F140" i="23" l="1"/>
  <c r="F136" i="23"/>
  <c r="F132" i="23"/>
  <c r="F135" i="23"/>
  <c r="F125" i="23"/>
  <c r="F127" i="23"/>
  <c r="F129" i="23"/>
  <c r="F131" i="23"/>
  <c r="F124" i="23"/>
  <c r="F126" i="23"/>
  <c r="F128" i="23"/>
  <c r="F130" i="23"/>
  <c r="F142" i="23"/>
  <c r="L117" i="23"/>
  <c r="M117" i="23"/>
  <c r="P117" i="23"/>
  <c r="S117" i="23"/>
  <c r="T117" i="23"/>
  <c r="U117" i="23"/>
  <c r="L118" i="23"/>
  <c r="M118" i="23"/>
  <c r="P118" i="23"/>
  <c r="S118" i="23"/>
  <c r="T118" i="23"/>
  <c r="U118" i="23"/>
  <c r="L119" i="23"/>
  <c r="M119" i="23"/>
  <c r="P119" i="23"/>
  <c r="S119" i="23"/>
  <c r="T119" i="23"/>
  <c r="U119" i="23"/>
  <c r="L120" i="23"/>
  <c r="M120" i="23"/>
  <c r="P120" i="23"/>
  <c r="S120" i="23"/>
  <c r="T120" i="23"/>
  <c r="U120" i="23"/>
  <c r="U85" i="23"/>
  <c r="P86" i="23"/>
  <c r="S86" i="23"/>
  <c r="T86" i="23"/>
  <c r="U86" i="23"/>
  <c r="P87" i="23"/>
  <c r="S87" i="23"/>
  <c r="T87" i="23"/>
  <c r="U87" i="23"/>
  <c r="P88" i="23"/>
  <c r="S88" i="23"/>
  <c r="T88" i="23"/>
  <c r="U88" i="23"/>
  <c r="P89" i="23"/>
  <c r="S89" i="23"/>
  <c r="T89" i="23"/>
  <c r="U89" i="23"/>
  <c r="P90" i="23"/>
  <c r="S90" i="23"/>
  <c r="T90" i="23"/>
  <c r="U90" i="23"/>
  <c r="P91" i="23"/>
  <c r="S91" i="23"/>
  <c r="T91" i="23"/>
  <c r="U91" i="23"/>
  <c r="P92" i="23"/>
  <c r="S92" i="23"/>
  <c r="T92" i="23"/>
  <c r="U92" i="23"/>
  <c r="P93" i="23"/>
  <c r="S93" i="23"/>
  <c r="T93" i="23"/>
  <c r="U93" i="23"/>
  <c r="P94" i="23"/>
  <c r="S94" i="23"/>
  <c r="T94" i="23"/>
  <c r="U94" i="23"/>
  <c r="P95" i="23"/>
  <c r="S95" i="23"/>
  <c r="T95" i="23"/>
  <c r="U95" i="23"/>
  <c r="P96" i="23"/>
  <c r="S96" i="23"/>
  <c r="T96" i="23"/>
  <c r="U96" i="23"/>
  <c r="P97" i="23"/>
  <c r="S97" i="23"/>
  <c r="T97" i="23"/>
  <c r="U97" i="23"/>
  <c r="P98" i="23"/>
  <c r="S98" i="23"/>
  <c r="T98" i="23"/>
  <c r="U98" i="23"/>
  <c r="P99" i="23"/>
  <c r="S99" i="23"/>
  <c r="T99" i="23"/>
  <c r="U99" i="23"/>
  <c r="P100" i="23"/>
  <c r="S100" i="23"/>
  <c r="T100" i="23"/>
  <c r="U100" i="23"/>
  <c r="P101" i="23"/>
  <c r="S101" i="23"/>
  <c r="T101" i="23"/>
  <c r="U101" i="23"/>
  <c r="P102" i="23"/>
  <c r="S102" i="23"/>
  <c r="T102" i="23"/>
  <c r="U102" i="23"/>
  <c r="P103" i="23"/>
  <c r="S103" i="23"/>
  <c r="T103" i="23"/>
  <c r="U103" i="23"/>
  <c r="P104" i="23"/>
  <c r="S104" i="23"/>
  <c r="T104" i="23"/>
  <c r="U104" i="23"/>
  <c r="P105" i="23"/>
  <c r="S105" i="23"/>
  <c r="T105" i="23"/>
  <c r="U105" i="23"/>
  <c r="P106" i="23"/>
  <c r="S106" i="23"/>
  <c r="T106" i="23"/>
  <c r="U106" i="23"/>
  <c r="P107" i="23"/>
  <c r="S107" i="23"/>
  <c r="T107" i="23"/>
  <c r="U107" i="23"/>
  <c r="P108" i="23"/>
  <c r="S108" i="23"/>
  <c r="T108" i="23"/>
  <c r="U108" i="23"/>
  <c r="P109" i="23"/>
  <c r="S109" i="23"/>
  <c r="T109" i="23"/>
  <c r="U109" i="23"/>
  <c r="P110" i="23"/>
  <c r="S110" i="23"/>
  <c r="T110" i="23"/>
  <c r="U110" i="23"/>
  <c r="P111" i="23"/>
  <c r="S111" i="23"/>
  <c r="T111" i="23"/>
  <c r="U111" i="23"/>
  <c r="P112" i="23"/>
  <c r="S112" i="23"/>
  <c r="T112" i="23"/>
  <c r="U112" i="23"/>
  <c r="P113" i="23"/>
  <c r="S113" i="23"/>
  <c r="T113" i="23"/>
  <c r="U113" i="23"/>
  <c r="P114" i="23"/>
  <c r="S114" i="23"/>
  <c r="T114" i="23"/>
  <c r="U114" i="23"/>
  <c r="P115" i="23"/>
  <c r="S115" i="23"/>
  <c r="T115" i="23"/>
  <c r="U115" i="23"/>
  <c r="P116" i="23"/>
  <c r="S116" i="23"/>
  <c r="T116" i="23"/>
  <c r="U116" i="23"/>
  <c r="B124" i="23"/>
  <c r="E124" i="23"/>
  <c r="B125" i="23"/>
  <c r="E125" i="23"/>
  <c r="B126" i="23"/>
  <c r="E126" i="23"/>
  <c r="B127" i="23"/>
  <c r="E127" i="23"/>
  <c r="B128" i="23"/>
  <c r="E128" i="23"/>
  <c r="B129" i="23"/>
  <c r="E129" i="23"/>
  <c r="B130" i="23"/>
  <c r="E130" i="23"/>
  <c r="B131" i="23"/>
  <c r="E131" i="23"/>
  <c r="B132" i="23"/>
  <c r="E132" i="23"/>
  <c r="B135" i="23"/>
  <c r="E135" i="23"/>
  <c r="B136" i="23"/>
  <c r="E136" i="23"/>
  <c r="L88" i="23"/>
  <c r="M88" i="23"/>
  <c r="L89" i="23"/>
  <c r="M89" i="23"/>
  <c r="L90" i="23"/>
  <c r="M90" i="23"/>
  <c r="L91" i="23"/>
  <c r="M91" i="23"/>
  <c r="L92" i="23"/>
  <c r="M92" i="23"/>
  <c r="L93" i="23"/>
  <c r="M93" i="23"/>
  <c r="L94" i="23"/>
  <c r="M94" i="23"/>
  <c r="L95" i="23"/>
  <c r="M95" i="23"/>
  <c r="L96" i="23"/>
  <c r="M96" i="23"/>
  <c r="L97" i="23"/>
  <c r="M97" i="23"/>
  <c r="L98" i="23"/>
  <c r="M98" i="23"/>
  <c r="L99" i="23"/>
  <c r="M99" i="23"/>
  <c r="L100" i="23"/>
  <c r="M100" i="23"/>
  <c r="L101" i="23"/>
  <c r="M101" i="23"/>
  <c r="L102" i="23"/>
  <c r="M102" i="23"/>
  <c r="L103" i="23"/>
  <c r="M103" i="23"/>
  <c r="L104" i="23"/>
  <c r="M104" i="23"/>
  <c r="L105" i="23"/>
  <c r="M105" i="23"/>
  <c r="L106" i="23"/>
  <c r="M106" i="23"/>
  <c r="L107" i="23"/>
  <c r="M107" i="23"/>
  <c r="L108" i="23"/>
  <c r="M108" i="23"/>
  <c r="L109" i="23"/>
  <c r="M109" i="23"/>
  <c r="L110" i="23"/>
  <c r="M110" i="23"/>
  <c r="L111" i="23"/>
  <c r="M111" i="23"/>
  <c r="L112" i="23"/>
  <c r="M112" i="23"/>
  <c r="L113" i="23"/>
  <c r="M113" i="23"/>
  <c r="L114" i="23"/>
  <c r="M114" i="23"/>
  <c r="L115" i="23"/>
  <c r="M115" i="23"/>
  <c r="L116" i="23"/>
  <c r="M116" i="23"/>
  <c r="D92" i="23" l="1"/>
  <c r="D100" i="23"/>
  <c r="D108" i="23"/>
  <c r="D116" i="23"/>
  <c r="C115" i="23"/>
  <c r="C119" i="23"/>
  <c r="C120" i="23"/>
  <c r="D84" i="23"/>
  <c r="C122" i="30"/>
  <c r="B122" i="30"/>
  <c r="C63" i="27"/>
  <c r="D117" i="23" s="1"/>
  <c r="C64" i="27"/>
  <c r="D118" i="23" s="1"/>
  <c r="C65" i="27"/>
  <c r="D119" i="23" s="1"/>
  <c r="C66" i="27"/>
  <c r="D120" i="23" s="1"/>
  <c r="C128" i="26"/>
  <c r="C117" i="23" s="1"/>
  <c r="C129" i="26"/>
  <c r="C118" i="23" s="1"/>
  <c r="C130" i="26"/>
  <c r="C131" i="26"/>
  <c r="C62" i="27"/>
  <c r="C61" i="27"/>
  <c r="D115" i="23" s="1"/>
  <c r="C60" i="27"/>
  <c r="D114" i="23" s="1"/>
  <c r="C59" i="27"/>
  <c r="D113" i="23" s="1"/>
  <c r="C58" i="27"/>
  <c r="D112" i="23" s="1"/>
  <c r="C57" i="27"/>
  <c r="D111" i="23" s="1"/>
  <c r="C56" i="27"/>
  <c r="D110" i="23" s="1"/>
  <c r="C55" i="27"/>
  <c r="D109" i="23" s="1"/>
  <c r="C54" i="27"/>
  <c r="C53" i="27"/>
  <c r="D107" i="23" s="1"/>
  <c r="C52" i="27"/>
  <c r="D106" i="23" s="1"/>
  <c r="C51" i="27"/>
  <c r="D105" i="23" s="1"/>
  <c r="C50" i="27"/>
  <c r="D104" i="23" s="1"/>
  <c r="C49" i="27"/>
  <c r="D103" i="23" s="1"/>
  <c r="C48" i="27"/>
  <c r="D102" i="23" s="1"/>
  <c r="C47" i="27"/>
  <c r="D101" i="23" s="1"/>
  <c r="C46" i="27"/>
  <c r="C45" i="27"/>
  <c r="D99" i="23" s="1"/>
  <c r="C44" i="27"/>
  <c r="D98" i="23" s="1"/>
  <c r="C43" i="27"/>
  <c r="D97" i="23" s="1"/>
  <c r="C42" i="27"/>
  <c r="D96" i="23" s="1"/>
  <c r="C41" i="27"/>
  <c r="D95" i="23" s="1"/>
  <c r="C40" i="27"/>
  <c r="D94" i="23" s="1"/>
  <c r="C39" i="27"/>
  <c r="D93" i="23" s="1"/>
  <c r="C38" i="27"/>
  <c r="C37" i="27"/>
  <c r="D91" i="23" s="1"/>
  <c r="C36" i="27"/>
  <c r="D90" i="23" s="1"/>
  <c r="C35" i="27"/>
  <c r="D89" i="23" s="1"/>
  <c r="C31" i="27"/>
  <c r="D85" i="23" s="1"/>
  <c r="C32" i="27"/>
  <c r="D86" i="23" s="1"/>
  <c r="C33" i="27"/>
  <c r="D87" i="23" s="1"/>
  <c r="C34" i="27"/>
  <c r="D88" i="23" s="1"/>
  <c r="K88" i="23" s="1"/>
  <c r="C30" i="27"/>
  <c r="C29" i="27"/>
  <c r="D83" i="23" s="1"/>
  <c r="C28" i="27"/>
  <c r="D82" i="23" s="1"/>
  <c r="C27" i="27"/>
  <c r="D81" i="23" s="1"/>
  <c r="C26" i="27"/>
  <c r="D80" i="23"/>
  <c r="C25" i="27"/>
  <c r="D79" i="23" s="1"/>
  <c r="C24" i="27"/>
  <c r="D78" i="23" s="1"/>
  <c r="C23" i="27"/>
  <c r="D77" i="23" s="1"/>
  <c r="C22" i="27"/>
  <c r="D76" i="23"/>
  <c r="C21" i="27"/>
  <c r="D75" i="23" s="1"/>
  <c r="C20" i="27"/>
  <c r="D74" i="23" s="1"/>
  <c r="C19" i="27"/>
  <c r="D73" i="23" s="1"/>
  <c r="C18" i="27"/>
  <c r="D72" i="23"/>
  <c r="C17" i="27"/>
  <c r="D71" i="23" s="1"/>
  <c r="C16" i="27"/>
  <c r="D70" i="23" s="1"/>
  <c r="C15" i="27"/>
  <c r="D69" i="23" s="1"/>
  <c r="C14" i="27"/>
  <c r="D68" i="23"/>
  <c r="C13" i="27"/>
  <c r="D67" i="23" s="1"/>
  <c r="C127" i="26"/>
  <c r="C116" i="23" s="1"/>
  <c r="C126" i="26"/>
  <c r="C125" i="26"/>
  <c r="C114" i="23" s="1"/>
  <c r="C124" i="26"/>
  <c r="C113" i="23" s="1"/>
  <c r="C123" i="26"/>
  <c r="C112" i="23" s="1"/>
  <c r="C122" i="26"/>
  <c r="C111" i="23" s="1"/>
  <c r="C121" i="26"/>
  <c r="C110" i="23" s="1"/>
  <c r="C120" i="26"/>
  <c r="C109" i="23" s="1"/>
  <c r="C119" i="26"/>
  <c r="C108" i="23" s="1"/>
  <c r="C118" i="26"/>
  <c r="C107" i="23" s="1"/>
  <c r="C117" i="26"/>
  <c r="C106" i="23" s="1"/>
  <c r="C116" i="26"/>
  <c r="C105" i="23" s="1"/>
  <c r="C115" i="26"/>
  <c r="C104" i="23" s="1"/>
  <c r="C114" i="26"/>
  <c r="C103" i="23" s="1"/>
  <c r="C113" i="26"/>
  <c r="C102" i="23" s="1"/>
  <c r="C112" i="26"/>
  <c r="C101" i="23" s="1"/>
  <c r="C111" i="26"/>
  <c r="C100" i="23" s="1"/>
  <c r="C110" i="26"/>
  <c r="C99" i="23" s="1"/>
  <c r="C109" i="26"/>
  <c r="C98" i="23" s="1"/>
  <c r="C108" i="26"/>
  <c r="C97" i="23" s="1"/>
  <c r="C107" i="26"/>
  <c r="C96" i="23" s="1"/>
  <c r="C106" i="26"/>
  <c r="C95" i="23" s="1"/>
  <c r="C105" i="26"/>
  <c r="C94" i="23" s="1"/>
  <c r="C104" i="26"/>
  <c r="C93" i="23" s="1"/>
  <c r="C103" i="26"/>
  <c r="C92" i="23" s="1"/>
  <c r="C102" i="26"/>
  <c r="C91" i="23" s="1"/>
  <c r="C101" i="26"/>
  <c r="C90" i="23" s="1"/>
  <c r="C100" i="26"/>
  <c r="C89" i="23" s="1"/>
  <c r="C99" i="26"/>
  <c r="C88" i="23" s="1"/>
  <c r="C98" i="26"/>
  <c r="C87" i="23" s="1"/>
  <c r="C97" i="26"/>
  <c r="C86" i="23" s="1"/>
  <c r="C96" i="26"/>
  <c r="C85" i="23" s="1"/>
  <c r="C95" i="26"/>
  <c r="C84" i="23" s="1"/>
  <c r="C94" i="26"/>
  <c r="C83" i="23"/>
  <c r="C93" i="26"/>
  <c r="C82" i="23"/>
  <c r="C92" i="26"/>
  <c r="C81" i="23"/>
  <c r="C91" i="26"/>
  <c r="C80" i="23"/>
  <c r="C90" i="26"/>
  <c r="C79" i="23"/>
  <c r="C89" i="26"/>
  <c r="C78" i="23"/>
  <c r="C88" i="26"/>
  <c r="C77" i="23"/>
  <c r="C87" i="26"/>
  <c r="C76" i="23"/>
  <c r="C86" i="26"/>
  <c r="C75" i="23"/>
  <c r="C85" i="26"/>
  <c r="C74" i="23"/>
  <c r="C84" i="26"/>
  <c r="C73" i="23"/>
  <c r="C83" i="26"/>
  <c r="C72" i="23"/>
  <c r="C82" i="26"/>
  <c r="C71" i="23"/>
  <c r="C81" i="26"/>
  <c r="C70" i="23"/>
  <c r="C80" i="26"/>
  <c r="C69" i="23"/>
  <c r="C79" i="26"/>
  <c r="C68" i="23"/>
  <c r="C78" i="26"/>
  <c r="C67" i="23"/>
  <c r="C77" i="26"/>
  <c r="C66" i="23" s="1"/>
  <c r="C76" i="26"/>
  <c r="C65" i="23"/>
  <c r="C75" i="26"/>
  <c r="C64" i="23"/>
  <c r="C74" i="26"/>
  <c r="C63" i="23"/>
  <c r="C73" i="26"/>
  <c r="C62" i="23" s="1"/>
  <c r="C72" i="26"/>
  <c r="C61" i="23"/>
  <c r="C71" i="26"/>
  <c r="C60" i="23"/>
  <c r="C70" i="26"/>
  <c r="C59" i="23"/>
  <c r="C69" i="26"/>
  <c r="C58" i="23" s="1"/>
  <c r="C68" i="26"/>
  <c r="C57" i="23"/>
  <c r="C67" i="26"/>
  <c r="C56" i="23"/>
  <c r="C66" i="26"/>
  <c r="C55" i="23" s="1"/>
  <c r="C65" i="26"/>
  <c r="C54" i="23" s="1"/>
  <c r="C64" i="26"/>
  <c r="C53" i="23" s="1"/>
  <c r="C63" i="26"/>
  <c r="C52" i="23"/>
  <c r="C62" i="26"/>
  <c r="C51" i="23" s="1"/>
  <c r="C61" i="26"/>
  <c r="C50" i="23" s="1"/>
  <c r="C60" i="26"/>
  <c r="C49" i="23" s="1"/>
  <c r="C59" i="26"/>
  <c r="C48" i="23"/>
  <c r="C58" i="26"/>
  <c r="C47" i="23" s="1"/>
  <c r="C57" i="26"/>
  <c r="C46" i="23" s="1"/>
  <c r="C56" i="26"/>
  <c r="C45" i="23" s="1"/>
  <c r="C55" i="26"/>
  <c r="C44" i="23"/>
  <c r="C54" i="26"/>
  <c r="C43" i="23" s="1"/>
  <c r="C53" i="26"/>
  <c r="C42" i="23" s="1"/>
  <c r="C52" i="26"/>
  <c r="C41" i="23" s="1"/>
  <c r="C51" i="26"/>
  <c r="C40" i="23"/>
  <c r="C50" i="26"/>
  <c r="C39" i="23" s="1"/>
  <c r="C49" i="26"/>
  <c r="C38" i="23" s="1"/>
  <c r="C48" i="26"/>
  <c r="C37" i="23" s="1"/>
  <c r="C47" i="26"/>
  <c r="C36" i="23"/>
  <c r="C46" i="26"/>
  <c r="C35" i="23" s="1"/>
  <c r="C45" i="26"/>
  <c r="C34" i="23" s="1"/>
  <c r="C44" i="26"/>
  <c r="C33" i="23" s="1"/>
  <c r="C43" i="26"/>
  <c r="C32" i="23"/>
  <c r="C42" i="26"/>
  <c r="C31" i="23" s="1"/>
  <c r="C41" i="26"/>
  <c r="C30" i="23" s="1"/>
  <c r="C40" i="26"/>
  <c r="C29" i="23" s="1"/>
  <c r="C39" i="26"/>
  <c r="C28" i="23"/>
  <c r="C38" i="26"/>
  <c r="C27" i="23" s="1"/>
  <c r="C37" i="26"/>
  <c r="C26" i="23" s="1"/>
  <c r="C36" i="26"/>
  <c r="C25" i="23" s="1"/>
  <c r="C35" i="26"/>
  <c r="C24" i="23"/>
  <c r="C34" i="26"/>
  <c r="C23" i="23" s="1"/>
  <c r="C33" i="26"/>
  <c r="C22" i="23" s="1"/>
  <c r="C32" i="26"/>
  <c r="C21" i="23" s="1"/>
  <c r="C31" i="26"/>
  <c r="C20" i="23"/>
  <c r="C30" i="26"/>
  <c r="C19" i="23" s="1"/>
  <c r="C29" i="26"/>
  <c r="C18" i="23" s="1"/>
  <c r="C28" i="26"/>
  <c r="C17" i="23" s="1"/>
  <c r="C27" i="26"/>
  <c r="C16" i="23"/>
  <c r="C26" i="26"/>
  <c r="C15" i="23" s="1"/>
  <c r="C25" i="26"/>
  <c r="C14" i="23" s="1"/>
  <c r="C24" i="26"/>
  <c r="C13" i="23" s="1"/>
  <c r="C23" i="26"/>
  <c r="C12" i="23"/>
  <c r="C22" i="26"/>
  <c r="C11" i="23" s="1"/>
  <c r="C21" i="26"/>
  <c r="C10" i="23" s="1"/>
  <c r="C20" i="26"/>
  <c r="C9" i="23" s="1"/>
  <c r="C19" i="26"/>
  <c r="C8" i="23"/>
  <c r="C18" i="26"/>
  <c r="C7" i="23" s="1"/>
  <c r="C17" i="26"/>
  <c r="C6" i="23" s="1"/>
  <c r="C16" i="26"/>
  <c r="C5" i="23" s="1"/>
  <c r="C15" i="26"/>
  <c r="C4" i="23"/>
  <c r="C14" i="26"/>
  <c r="C3" i="23" s="1"/>
  <c r="C13" i="26"/>
  <c r="C2" i="23" s="1"/>
  <c r="E298" i="24"/>
  <c r="E300" i="24"/>
  <c r="E299" i="24"/>
  <c r="E297" i="24"/>
  <c r="E296" i="24"/>
  <c r="E295" i="24"/>
  <c r="E294" i="24"/>
  <c r="E293" i="24"/>
  <c r="E292" i="24"/>
  <c r="E291" i="24"/>
  <c r="E290" i="24"/>
  <c r="E289" i="24"/>
  <c r="E288" i="24"/>
  <c r="E287" i="24"/>
  <c r="E286" i="24"/>
  <c r="E285" i="24"/>
  <c r="E284" i="24"/>
  <c r="E283" i="24"/>
  <c r="E282" i="24"/>
  <c r="E281" i="24"/>
  <c r="E280" i="24"/>
  <c r="E279" i="24"/>
  <c r="E278" i="24"/>
  <c r="E277" i="24"/>
  <c r="E276" i="24"/>
  <c r="E275" i="24"/>
  <c r="E274" i="24"/>
  <c r="E273" i="24"/>
  <c r="E272" i="24"/>
  <c r="E271" i="24"/>
  <c r="E270" i="24"/>
  <c r="E269" i="24"/>
  <c r="E268" i="24"/>
  <c r="E267" i="24"/>
  <c r="E266" i="24"/>
  <c r="E265" i="24"/>
  <c r="E264" i="24"/>
  <c r="E263" i="24"/>
  <c r="E262" i="24"/>
  <c r="E261" i="24"/>
  <c r="E260" i="24"/>
  <c r="E259" i="24"/>
  <c r="E258" i="24"/>
  <c r="E257" i="24"/>
  <c r="E256" i="24"/>
  <c r="E255" i="24"/>
  <c r="E254" i="24"/>
  <c r="E253" i="24"/>
  <c r="E252" i="24"/>
  <c r="E251" i="24"/>
  <c r="E250" i="24"/>
  <c r="E249" i="24"/>
  <c r="E248" i="24"/>
  <c r="E247" i="24"/>
  <c r="E246" i="24"/>
  <c r="E245" i="24"/>
  <c r="E244" i="24"/>
  <c r="E243" i="24"/>
  <c r="E242" i="24"/>
  <c r="E241" i="24"/>
  <c r="E240" i="24"/>
  <c r="E239" i="24"/>
  <c r="E238" i="24"/>
  <c r="E237" i="24"/>
  <c r="E236" i="24"/>
  <c r="E235" i="24"/>
  <c r="E234" i="24"/>
  <c r="E233" i="24"/>
  <c r="E232" i="24"/>
  <c r="E231" i="24"/>
  <c r="E230" i="24"/>
  <c r="E229" i="24"/>
  <c r="E228" i="24"/>
  <c r="E227" i="24"/>
  <c r="E226" i="24"/>
  <c r="E225" i="24"/>
  <c r="E224" i="24"/>
  <c r="E223" i="24"/>
  <c r="E222" i="24"/>
  <c r="E221" i="24"/>
  <c r="E220" i="24"/>
  <c r="E219" i="24"/>
  <c r="E218" i="24"/>
  <c r="E217" i="24"/>
  <c r="E216" i="24"/>
  <c r="E215" i="24"/>
  <c r="E214" i="24"/>
  <c r="E213" i="24"/>
  <c r="E212" i="24"/>
  <c r="E211" i="24"/>
  <c r="E210" i="24"/>
  <c r="E209" i="24"/>
  <c r="E208" i="24"/>
  <c r="E207" i="24"/>
  <c r="E206" i="24"/>
  <c r="E205" i="24"/>
  <c r="E204" i="24"/>
  <c r="E203" i="24"/>
  <c r="E202" i="24"/>
  <c r="E201" i="24"/>
  <c r="E200" i="24"/>
  <c r="E199" i="24"/>
  <c r="E198" i="24"/>
  <c r="E197" i="24"/>
  <c r="E196" i="24"/>
  <c r="E195" i="24"/>
  <c r="E194" i="24"/>
  <c r="E193" i="24"/>
  <c r="E192" i="24"/>
  <c r="E191" i="24"/>
  <c r="E190" i="24"/>
  <c r="E189" i="24"/>
  <c r="E188" i="24"/>
  <c r="E187" i="24"/>
  <c r="E186" i="24"/>
  <c r="E185" i="24"/>
  <c r="E184" i="24"/>
  <c r="E183" i="24"/>
  <c r="E182" i="24"/>
  <c r="E301" i="24"/>
  <c r="E181" i="24"/>
  <c r="E180" i="24"/>
  <c r="E179" i="24"/>
  <c r="E178" i="24"/>
  <c r="E177" i="24"/>
  <c r="E176" i="24"/>
  <c r="E175" i="24"/>
  <c r="E174" i="24"/>
  <c r="E173" i="24"/>
  <c r="E172" i="24"/>
  <c r="E171" i="24"/>
  <c r="E170" i="24"/>
  <c r="E169" i="24"/>
  <c r="E168" i="24"/>
  <c r="E167" i="24"/>
  <c r="E166" i="24"/>
  <c r="E165" i="24"/>
  <c r="E164" i="24"/>
  <c r="E163" i="24"/>
  <c r="E162" i="24"/>
  <c r="E161" i="24"/>
  <c r="E160" i="24"/>
  <c r="E159" i="24"/>
  <c r="E158" i="24"/>
  <c r="E157" i="24"/>
  <c r="E156" i="24"/>
  <c r="E155" i="24"/>
  <c r="E154" i="24"/>
  <c r="E153" i="24"/>
  <c r="E152" i="24"/>
  <c r="E151" i="24"/>
  <c r="E150" i="24"/>
  <c r="E149" i="24"/>
  <c r="E148" i="24"/>
  <c r="E147" i="24"/>
  <c r="E146" i="24"/>
  <c r="E145" i="24"/>
  <c r="E144" i="24"/>
  <c r="E143" i="24"/>
  <c r="E142" i="24"/>
  <c r="E141" i="24"/>
  <c r="E140" i="24"/>
  <c r="E139" i="24"/>
  <c r="E138" i="24"/>
  <c r="E137" i="24"/>
  <c r="E136" i="24"/>
  <c r="E135" i="24"/>
  <c r="E134" i="24"/>
  <c r="E133" i="24"/>
  <c r="E132" i="24"/>
  <c r="E131" i="24"/>
  <c r="E130" i="24"/>
  <c r="E129" i="24"/>
  <c r="E128" i="24"/>
  <c r="E127" i="24"/>
  <c r="E126" i="24"/>
  <c r="E125" i="24"/>
  <c r="E124" i="24"/>
  <c r="E123" i="24"/>
  <c r="E122" i="24"/>
  <c r="E121" i="24"/>
  <c r="E120" i="24"/>
  <c r="E119" i="24"/>
  <c r="E118" i="24"/>
  <c r="E117" i="24"/>
  <c r="E116" i="24"/>
  <c r="E115" i="24"/>
  <c r="E114" i="24"/>
  <c r="E113" i="24"/>
  <c r="E112" i="24"/>
  <c r="E111" i="24"/>
  <c r="E110" i="24"/>
  <c r="E109" i="24"/>
  <c r="E108" i="24"/>
  <c r="E107" i="24"/>
  <c r="E106" i="24"/>
  <c r="E105" i="24"/>
  <c r="E104" i="24"/>
  <c r="E103" i="24"/>
  <c r="E102" i="24"/>
  <c r="E101" i="24"/>
  <c r="E100" i="24"/>
  <c r="E99" i="24"/>
  <c r="E98" i="24"/>
  <c r="E97" i="24"/>
  <c r="E96" i="24"/>
  <c r="E95" i="24"/>
  <c r="E94" i="24"/>
  <c r="E93" i="24"/>
  <c r="E92" i="24"/>
  <c r="E91" i="24"/>
  <c r="E90" i="24"/>
  <c r="E89" i="24"/>
  <c r="E88" i="24"/>
  <c r="E87" i="24"/>
  <c r="E86" i="24"/>
  <c r="E85" i="24"/>
  <c r="E84" i="24"/>
  <c r="E83" i="24"/>
  <c r="E82" i="24"/>
  <c r="E81" i="24"/>
  <c r="E80" i="24"/>
  <c r="E79" i="24"/>
  <c r="E78" i="24"/>
  <c r="E77" i="24"/>
  <c r="E76" i="24"/>
  <c r="E75" i="24"/>
  <c r="E74" i="24"/>
  <c r="E73" i="24"/>
  <c r="E72" i="24"/>
  <c r="E71" i="24"/>
  <c r="E70" i="24"/>
  <c r="E69" i="24"/>
  <c r="E68" i="24"/>
  <c r="E67" i="24"/>
  <c r="E66" i="24"/>
  <c r="E65" i="24"/>
  <c r="E64" i="24"/>
  <c r="E63" i="24"/>
  <c r="E62" i="24"/>
  <c r="E61" i="24"/>
  <c r="E60" i="24"/>
  <c r="E59" i="24"/>
  <c r="E58" i="24"/>
  <c r="E57" i="24"/>
  <c r="E56" i="24"/>
  <c r="E55" i="24"/>
  <c r="E54" i="24"/>
  <c r="E53" i="24"/>
  <c r="E52" i="24"/>
  <c r="E51" i="24"/>
  <c r="E50" i="24"/>
  <c r="E49" i="24"/>
  <c r="E48" i="24"/>
  <c r="E47" i="24"/>
  <c r="E46" i="24"/>
  <c r="E4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J93" i="23" l="1"/>
  <c r="J109" i="23"/>
  <c r="K103" i="23"/>
  <c r="K111" i="23"/>
  <c r="J94" i="23"/>
  <c r="J102" i="23"/>
  <c r="J110" i="23"/>
  <c r="K96" i="23"/>
  <c r="K104" i="23"/>
  <c r="K112" i="23"/>
  <c r="C142" i="23"/>
  <c r="J101" i="23"/>
  <c r="K95" i="23"/>
  <c r="J95" i="23"/>
  <c r="J103" i="23"/>
  <c r="K89" i="23"/>
  <c r="K105" i="23"/>
  <c r="K113" i="23"/>
  <c r="K106" i="23"/>
  <c r="K90" i="23"/>
  <c r="K98" i="23"/>
  <c r="K114" i="23"/>
  <c r="J111" i="23"/>
  <c r="K94" i="23"/>
  <c r="D140" i="23"/>
  <c r="J96" i="23"/>
  <c r="C140" i="23"/>
  <c r="K91" i="23"/>
  <c r="K99" i="23"/>
  <c r="K107" i="23"/>
  <c r="K115" i="23"/>
  <c r="K116" i="23"/>
  <c r="K102" i="23"/>
  <c r="Q88" i="23"/>
  <c r="J88" i="23"/>
  <c r="Q89" i="23"/>
  <c r="J89" i="23"/>
  <c r="J97" i="23"/>
  <c r="J105" i="23"/>
  <c r="J113" i="23"/>
  <c r="D142" i="23"/>
  <c r="J104" i="23"/>
  <c r="J90" i="23"/>
  <c r="J98" i="23"/>
  <c r="J106" i="23"/>
  <c r="J114" i="23"/>
  <c r="K108" i="23"/>
  <c r="K97" i="23"/>
  <c r="J112" i="23"/>
  <c r="J115" i="23"/>
  <c r="J91" i="23"/>
  <c r="Q99" i="23"/>
  <c r="J99" i="23"/>
  <c r="Q107" i="23"/>
  <c r="J107" i="23"/>
  <c r="K93" i="23"/>
  <c r="K101" i="23"/>
  <c r="K109" i="23"/>
  <c r="K100" i="23"/>
  <c r="Q117" i="23"/>
  <c r="Q92" i="23"/>
  <c r="J92" i="23"/>
  <c r="Q100" i="23"/>
  <c r="J100" i="23"/>
  <c r="Q108" i="23"/>
  <c r="J108" i="23"/>
  <c r="Q116" i="23"/>
  <c r="J116" i="23"/>
  <c r="K110" i="23"/>
  <c r="K92" i="23"/>
  <c r="R104" i="23"/>
  <c r="R112" i="23"/>
  <c r="R113" i="23"/>
  <c r="R120" i="23"/>
  <c r="R105" i="23"/>
  <c r="R97" i="23"/>
  <c r="R107" i="23"/>
  <c r="R115" i="23"/>
  <c r="R89" i="23"/>
  <c r="R88" i="23"/>
  <c r="R92" i="23"/>
  <c r="R100" i="23"/>
  <c r="R108" i="23"/>
  <c r="R116" i="23"/>
  <c r="Q96" i="23"/>
  <c r="Q104" i="23"/>
  <c r="Q112" i="23"/>
  <c r="Q97" i="23"/>
  <c r="Q105" i="23"/>
  <c r="Q113" i="23"/>
  <c r="Q120" i="23"/>
  <c r="Q119" i="23"/>
  <c r="Q115" i="23"/>
  <c r="R99" i="23"/>
  <c r="R91" i="23"/>
  <c r="R96" i="23"/>
  <c r="R119" i="23"/>
  <c r="Q111" i="23"/>
  <c r="Q103" i="23"/>
  <c r="Q95" i="23"/>
  <c r="R111" i="23"/>
  <c r="R103" i="23"/>
  <c r="R95" i="23"/>
  <c r="R87" i="23"/>
  <c r="Q91" i="23"/>
  <c r="Q118" i="23"/>
  <c r="Q114" i="23"/>
  <c r="Q106" i="23"/>
  <c r="Q98" i="23"/>
  <c r="Q90" i="23"/>
  <c r="R114" i="23"/>
  <c r="R106" i="23"/>
  <c r="R98" i="23"/>
  <c r="R90" i="23"/>
  <c r="Q87" i="23"/>
  <c r="R118" i="23"/>
  <c r="Q110" i="23"/>
  <c r="Q102" i="23"/>
  <c r="Q94" i="23"/>
  <c r="Q86" i="23"/>
  <c r="R110" i="23"/>
  <c r="R102" i="23"/>
  <c r="R94" i="23"/>
  <c r="R86" i="23"/>
  <c r="R117" i="23"/>
  <c r="Q109" i="23"/>
  <c r="Q101" i="23"/>
  <c r="Q93" i="23"/>
  <c r="R109" i="23"/>
  <c r="R101" i="23"/>
  <c r="R93" i="23"/>
  <c r="D135" i="23"/>
  <c r="D136" i="23"/>
  <c r="C132" i="23"/>
  <c r="C131" i="23"/>
  <c r="C129" i="23"/>
  <c r="C127" i="23"/>
  <c r="C125" i="23"/>
  <c r="D131" i="23"/>
  <c r="D129" i="23"/>
  <c r="D127" i="23"/>
  <c r="D125" i="23"/>
  <c r="C135" i="23"/>
  <c r="C136" i="23"/>
  <c r="D132" i="23"/>
  <c r="C130" i="23"/>
  <c r="C128" i="23"/>
  <c r="C126" i="23"/>
  <c r="C124" i="23"/>
  <c r="D130" i="23"/>
  <c r="D128" i="23"/>
  <c r="D126" i="23"/>
  <c r="D124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Hie Joo Ahn</author>
  </authors>
  <commentList>
    <comment ref="T84" authorId="0" shapeId="0" xr:uid="{E9E78A52-93D9-4546-B4B6-270A98E1F2CE}">
      <text>
        <r>
          <rPr>
            <b/>
            <sz val="9"/>
            <color indexed="81"/>
            <rFont val="Tahoma"/>
            <family val="2"/>
          </rPr>
          <t>Hie Joo Ahn:</t>
        </r>
        <r>
          <rPr>
            <sz val="9"/>
            <color indexed="81"/>
            <rFont val="Tahoma"/>
            <family val="2"/>
          </rPr>
          <t xml:space="preserve">
ECI from katie all compensation</t>
        </r>
      </text>
    </comment>
    <comment ref="J123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Hie Joo Ahn:</t>
        </r>
        <r>
          <rPr>
            <sz val="9"/>
            <color indexed="81"/>
            <rFont val="Tahoma"/>
            <family val="2"/>
          </rPr>
          <t xml:space="preserve">
ECI from katie all compensation</t>
        </r>
      </text>
    </comment>
    <comment ref="K123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Hie Joo Ahn:</t>
        </r>
        <r>
          <rPr>
            <sz val="9"/>
            <color indexed="81"/>
            <rFont val="Tahoma"/>
            <family val="2"/>
          </rPr>
          <t xml:space="preserve">
ECI from katie all compensation</t>
        </r>
      </text>
    </comment>
  </commentList>
</comments>
</file>

<file path=xl/sharedStrings.xml><?xml version="1.0" encoding="utf-8"?>
<sst xmlns="http://schemas.openxmlformats.org/spreadsheetml/2006/main" count="182" uniqueCount="129">
  <si>
    <t>production workers</t>
  </si>
  <si>
    <t>all workers</t>
  </si>
  <si>
    <t>ECI (private industry)</t>
  </si>
  <si>
    <t>ECI</t>
  </si>
  <si>
    <t>neg.ugap</t>
  </si>
  <si>
    <t>CWI</t>
  </si>
  <si>
    <t>AHE (production)</t>
  </si>
  <si>
    <t>AHE (all workers)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</si>
  <si>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</si>
  <si>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</si>
  <si>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</si>
  <si>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</si>
  <si>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</si>
  <si>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</si>
  <si>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</si>
  <si>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</si>
  <si>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</si>
  <si>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</si>
  <si>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</si>
  <si>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</si>
  <si>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</si>
  <si>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</si>
  <si>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</si>
  <si>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</si>
  <si>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</si>
  <si>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</si>
  <si>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</si>
  <si>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</si>
  <si>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</si>
  <si>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</si>
  <si>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</si>
  <si>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</si>
  <si>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</si>
  <si>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</si>
  <si>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</si>
  <si>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</si>
  <si>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</si>
  <si>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ECIWS (private industry)</t>
  </si>
  <si>
    <t>2019Q1</t>
  </si>
  <si>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</si>
  <si>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</si>
  <si>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</si>
  <si>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</si>
  <si>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</si>
  <si>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</si>
  <si>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NROU</t>
  </si>
  <si>
    <t>Natural Rate of Unemployment (Long-Term), Percent, Quarterly, Not Seasonally Adjusted</t>
  </si>
  <si>
    <t>NROUST</t>
  </si>
  <si>
    <t>Natural Rate of Unemployment (Short-Term), Percent, Quarterly, Not Seasonally Adjusted</t>
  </si>
  <si>
    <t>UNRATE</t>
  </si>
  <si>
    <t>Frequency: Quarterly</t>
  </si>
  <si>
    <t>observation_date</t>
  </si>
  <si>
    <t>Unemployment Rate, Percent, Quarterly, Seasonally Adjusted</t>
  </si>
  <si>
    <t>AHETPI</t>
  </si>
  <si>
    <t>Average Hourly Earnings of Production and Nonsupervisory Employees, Total Private, Dollars per Hour, Quarterly, Seasonally Adjusted</t>
  </si>
  <si>
    <t>annualized 3m chg</t>
  </si>
  <si>
    <t>end of quarter value</t>
  </si>
  <si>
    <t>CES0500000003</t>
  </si>
  <si>
    <t>Average Hourly Earnings of All Employees: Total Private, Dollars per Hour, Quarterly, Seasonally Adjusted</t>
  </si>
  <si>
    <t>2019Q2</t>
  </si>
  <si>
    <t>2019Q3</t>
  </si>
  <si>
    <t>2019Q4</t>
  </si>
  <si>
    <t>First factor</t>
  </si>
  <si>
    <t>Second factor</t>
  </si>
  <si>
    <t>Negative unemployment-rate gap (Right axis)</t>
  </si>
  <si>
    <t>2011Q1</t>
  </si>
  <si>
    <t>2011Q2</t>
  </si>
  <si>
    <t>2011Q3</t>
  </si>
  <si>
    <t>Help: https://fredhelp.stlouisfed.org</t>
  </si>
  <si>
    <t>Downloaded in 2020M2</t>
  </si>
  <si>
    <t>Table 2</t>
  </si>
  <si>
    <t>2014:Q1-2018:Q4</t>
  </si>
  <si>
    <t>2011:Q1-2019:Q4</t>
  </si>
  <si>
    <t>ECI (total hourly compensation, Haver, annualized QoQ %chg)</t>
  </si>
  <si>
    <t>Negative unemployment rate gap (pp)</t>
  </si>
  <si>
    <t>production workers (AHE, annualized QoQ %chg)</t>
  </si>
  <si>
    <t>all workers (AHE, annualized QoQ, %chg)</t>
  </si>
  <si>
    <t>Table 3</t>
  </si>
  <si>
    <t>Difference</t>
  </si>
  <si>
    <t>Correlation</t>
  </si>
  <si>
    <t>1990:Q1-2019:Q4</t>
  </si>
  <si>
    <t>2009Q3-2019:Q4</t>
  </si>
  <si>
    <t>Figure 1</t>
  </si>
  <si>
    <t>Table 1</t>
  </si>
  <si>
    <t>Figure 2</t>
  </si>
  <si>
    <t>Excel</t>
  </si>
  <si>
    <t>Figure 3</t>
  </si>
  <si>
    <t xml:space="preserve">Table 4 </t>
  </si>
  <si>
    <t>Eviews</t>
  </si>
  <si>
    <t>Table 5</t>
  </si>
  <si>
    <t>Figure 4</t>
  </si>
  <si>
    <t>Figure 5</t>
  </si>
  <si>
    <t>Figure 6</t>
  </si>
  <si>
    <t>Matlab</t>
  </si>
  <si>
    <t>Excel+Matlab</t>
  </si>
  <si>
    <t>Figure 7</t>
  </si>
  <si>
    <t>Matlab (Labor share series in excel)</t>
  </si>
  <si>
    <t>Figure 8</t>
  </si>
  <si>
    <t>Figure 9</t>
  </si>
  <si>
    <t>Matlab (Factor) and negative Ugap (Excel)</t>
  </si>
  <si>
    <t>Table 6</t>
  </si>
  <si>
    <t>PRS85006173</t>
  </si>
  <si>
    <t>Nonfarm Business Sector: Labor Share for All Workers, Index 2012=100, Quarterly, Seasonally Adjusted</t>
  </si>
  <si>
    <t>Compensation per hour (annualized QoQ %chg) as of 2020Q1</t>
  </si>
  <si>
    <t>Figure5_data</t>
  </si>
  <si>
    <t>jmcb_table4_pc_productivity.prg</t>
  </si>
  <si>
    <t>See Res.C (first column)</t>
  </si>
  <si>
    <t>B_prog_core_cycind.m</t>
  </si>
  <si>
    <t>Figure5</t>
  </si>
  <si>
    <t>A_CWI_run_model.m</t>
  </si>
  <si>
    <t>C_CWI_iid_idio.m</t>
  </si>
  <si>
    <t>Excel file</t>
  </si>
  <si>
    <t>Source</t>
  </si>
  <si>
    <t>Figure8_data</t>
  </si>
  <si>
    <t>E_CWI_modelselection</t>
  </si>
  <si>
    <t>Matlab M file</t>
  </si>
  <si>
    <t>Matlab -- Excel figure</t>
  </si>
  <si>
    <t>F_CWI_modelselection.m</t>
  </si>
  <si>
    <t>E_CWI_modelselection_criterion.m</t>
  </si>
  <si>
    <t>Eigenvalues</t>
  </si>
  <si>
    <t>K=1</t>
  </si>
  <si>
    <t>K=2</t>
  </si>
  <si>
    <t>K=3</t>
  </si>
  <si>
    <t>K=4</t>
  </si>
  <si>
    <t>Sector number</t>
  </si>
  <si>
    <t>page 9</t>
  </si>
  <si>
    <t>standard deviation</t>
  </si>
  <si>
    <t>Correlation (page 16)</t>
  </si>
  <si>
    <t>Excel/Matlab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</si>
</sst>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"/>
    <numFmt numFmtId="165" formatCode="0.0"/>
    <numFmt numFmtId="166" formatCode="0.000"/>
    <numFmt numFmtId="167" formatCode="0.00000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2" fillId="0" borderId="0"/>
  </cellStyleXfs>
  <cellXfs count="27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5" fillId="0" borderId="0" xfId="0" applyFont="1" applyFill="1"/>
    <xf numFmtId="164" fontId="5" fillId="0" borderId="0" xfId="0" applyNumberFormat="1" applyFont="1" applyFill="1"/>
    <xf numFmtId="164" fontId="5" fillId="0" borderId="0" xfId="0" quotePrefix="1" applyNumberFormat="1" applyFont="1" applyFill="1"/>
    <xf numFmtId="0" fontId="5" fillId="0" borderId="1" xfId="1" applyFont="1" applyFill="1"/>
    <xf numFmtId="2" fontId="5" fillId="0" borderId="1" xfId="1" applyNumberFormat="1" applyFont="1" applyFill="1"/>
    <xf numFmtId="165" fontId="5" fillId="0" borderId="0" xfId="0" applyNumberFormat="1" applyFont="1" applyFill="1"/>
    <xf numFmtId="0" fontId="5" fillId="0" borderId="0" xfId="1" applyFont="1" applyFill="1" applyBorder="1"/>
    <xf numFmtId="0" fontId="5" fillId="0" borderId="2" xfId="0" applyFont="1" applyFill="1" applyBorder="1"/>
    <xf numFmtId="165" fontId="5" fillId="0" borderId="3" xfId="0" applyNumberFormat="1" applyFont="1" applyFill="1" applyBorder="1"/>
    <xf numFmtId="0" fontId="5" fillId="0" borderId="4" xfId="0" applyFont="1" applyFill="1" applyBorder="1"/>
    <xf numFmtId="165" fontId="5" fillId="0" borderId="0" xfId="0" applyNumberFormat="1" applyFont="1" applyFill="1" applyBorder="1"/>
    <xf numFmtId="0" fontId="5" fillId="0" borderId="5" xfId="0" applyFont="1" applyFill="1" applyBorder="1"/>
    <xf numFmtId="165" fontId="5" fillId="0" borderId="6" xfId="0" applyNumberFormat="1" applyFont="1" applyFill="1" applyBorder="1"/>
    <xf numFmtId="2" fontId="5" fillId="0" borderId="0" xfId="0" applyNumberFormat="1" applyFont="1" applyFill="1"/>
    <xf numFmtId="0" fontId="6" fillId="3" borderId="0" xfId="0" applyFont="1" applyFill="1"/>
    <xf numFmtId="0" fontId="5" fillId="0" borderId="0" xfId="0" applyFont="1" applyFill="1" applyBorder="1"/>
    <xf numFmtId="2" fontId="5" fillId="0" borderId="0" xfId="0" applyNumberFormat="1" applyFont="1" applyFill="1" applyBorder="1"/>
    <xf numFmtId="0" fontId="7" fillId="0" borderId="0" xfId="0" applyFont="1"/>
    <xf numFmtId="11" fontId="0" fillId="0" borderId="0" xfId="0" applyNumberFormat="1"/>
    <xf numFmtId="0" fontId="6" fillId="4" borderId="0" xfId="0" applyFont="1" applyFill="1"/>
    <xf numFmtId="0" fontId="0" fillId="4" borderId="0" xfId="0" applyFill="1"/>
  </cellXfs>
  <cellStyles count="3">
    <cellStyle name="Normal" xfId="0" builtinId="0"/>
    <cellStyle name="Normal 2" xfId="2" xr:uid="{00000000-0005-0000-0000-000004000000}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4.xml"/><Relationship Id="rId15" Type="http://schemas.openxmlformats.org/officeDocument/2006/relationships/calcChain" Target="calcChain.xml"/><Relationship Id="rId10" Type="http://schemas.openxmlformats.org/officeDocument/2006/relationships/worksheet" Target="worksheets/sheet8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7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Figure1!$B$1</c:f>
              <c:strCache>
                <c:ptCount val="1"/>
                <c:pt idx="0">
                  <c:v>Eigenvalues</c:v>
                </c:pt>
              </c:strCache>
            </c:strRef>
          </c:tx>
          <c:spPr>
            <a:ln w="158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Figure1!$A$2:$A$21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Figure1!$B$2:$B$21</c:f>
              <c:numCache>
                <c:formatCode>General</c:formatCode>
                <c:ptCount val="20"/>
                <c:pt idx="0">
                  <c:v>6.2392071016910897</c:v>
                </c:pt>
                <c:pt idx="1">
                  <c:v>3.9183462014115702</c:v>
                </c:pt>
                <c:pt idx="2">
                  <c:v>3.1944953980617301</c:v>
                </c:pt>
                <c:pt idx="3">
                  <c:v>3.05633405927074</c:v>
                </c:pt>
                <c:pt idx="4">
                  <c:v>2.84082490822736</c:v>
                </c:pt>
                <c:pt idx="5">
                  <c:v>2.5676369585944401</c:v>
                </c:pt>
                <c:pt idx="6">
                  <c:v>2.5163357755567799</c:v>
                </c:pt>
                <c:pt idx="7">
                  <c:v>2.4101193702773198</c:v>
                </c:pt>
                <c:pt idx="8">
                  <c:v>2.2553718485065599</c:v>
                </c:pt>
                <c:pt idx="9">
                  <c:v>2.1420206833965501</c:v>
                </c:pt>
                <c:pt idx="10">
                  <c:v>2.1124186312934801</c:v>
                </c:pt>
                <c:pt idx="11">
                  <c:v>2.02765743279764</c:v>
                </c:pt>
                <c:pt idx="12">
                  <c:v>1.9592608015800399</c:v>
                </c:pt>
                <c:pt idx="13">
                  <c:v>1.8165732233148</c:v>
                </c:pt>
                <c:pt idx="14">
                  <c:v>1.6661006619801999</c:v>
                </c:pt>
                <c:pt idx="15">
                  <c:v>1.6223817195800401</c:v>
                </c:pt>
                <c:pt idx="16">
                  <c:v>1.5904516363532899</c:v>
                </c:pt>
                <c:pt idx="17">
                  <c:v>1.53734617871003</c:v>
                </c:pt>
                <c:pt idx="18">
                  <c:v>1.48229025956037</c:v>
                </c:pt>
                <c:pt idx="19">
                  <c:v>1.4140456813253801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48-4273-A87F-F390D1C48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4582063"/>
        <c:axId val="1088171839"/>
      </c:lineChart>
      <c:catAx>
        <c:axId val="1194582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171839"/>
        <c:crosses val="autoZero"/>
        <c:auto val="1"/>
        <c:lblAlgn val="ctr"/>
        <c:lblOffset val="100"/>
        <c:noMultiLvlLbl val="0"/>
      </c:catAx>
      <c:valAx>
        <c:axId val="108817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582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Figure2!$B$1</c:f>
              <c:strCache>
                <c:ptCount val="1"/>
                <c:pt idx="0">
                  <c:v>K=1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Figure2!$A$2:$A$76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cat>
          <c:val>
            <c:numRef>
              <c:f>Figure2!$B$2:$B$76</c:f>
              <c:numCache>
                <c:formatCode>General</c:formatCode>
                <c:ptCount val="75"/>
                <c:pt idx="0">
                  <c:v>2.34150592460232E-4</c:v>
                </c:pt>
                <c:pt idx="1">
                  <c:v>3.42175830693455E-4</c:v>
                </c:pt>
                <c:pt idx="2">
                  <c:v>4.4143288356136498E-4</c:v>
                </c:pt>
                <c:pt idx="3">
                  <c:v>7.3823205268142098E-4</c:v>
                </c:pt>
                <c:pt idx="4">
                  <c:v>1.43656096602847E-3</c:v>
                </c:pt>
                <c:pt idx="5">
                  <c:v>1.6918596915119E-3</c:v>
                </c:pt>
                <c:pt idx="6">
                  <c:v>1.7332672277848499E-3</c:v>
                </c:pt>
                <c:pt idx="7">
                  <c:v>1.81657579818457E-3</c:v>
                </c:pt>
                <c:pt idx="8">
                  <c:v>2.0826114745333998E-3</c:v>
                </c:pt>
                <c:pt idx="9">
                  <c:v>2.56074646564263E-3</c:v>
                </c:pt>
                <c:pt idx="10">
                  <c:v>3.2455457387089901E-3</c:v>
                </c:pt>
                <c:pt idx="11">
                  <c:v>3.3440929567440398E-3</c:v>
                </c:pt>
                <c:pt idx="12">
                  <c:v>4.4765616266838103E-3</c:v>
                </c:pt>
                <c:pt idx="13">
                  <c:v>4.5942718459483804E-3</c:v>
                </c:pt>
                <c:pt idx="14">
                  <c:v>5.7009257745615199E-3</c:v>
                </c:pt>
                <c:pt idx="15">
                  <c:v>6.1570511378000103E-3</c:v>
                </c:pt>
                <c:pt idx="16">
                  <c:v>1.06155614029262E-2</c:v>
                </c:pt>
                <c:pt idx="17">
                  <c:v>1.26871591405188E-2</c:v>
                </c:pt>
                <c:pt idx="18">
                  <c:v>1.3777578011285299E-2</c:v>
                </c:pt>
                <c:pt idx="19">
                  <c:v>1.48028944648758E-2</c:v>
                </c:pt>
                <c:pt idx="20">
                  <c:v>1.48350988233222E-2</c:v>
                </c:pt>
                <c:pt idx="21">
                  <c:v>1.7981361860480601E-2</c:v>
                </c:pt>
                <c:pt idx="22">
                  <c:v>1.8823882459773199E-2</c:v>
                </c:pt>
                <c:pt idx="23">
                  <c:v>1.9103906926705699E-2</c:v>
                </c:pt>
                <c:pt idx="24">
                  <c:v>1.97349060928728E-2</c:v>
                </c:pt>
                <c:pt idx="25">
                  <c:v>1.9766661361037399E-2</c:v>
                </c:pt>
                <c:pt idx="26">
                  <c:v>2.3233884738837699E-2</c:v>
                </c:pt>
                <c:pt idx="27">
                  <c:v>2.73195709814293E-2</c:v>
                </c:pt>
                <c:pt idx="28">
                  <c:v>3.1297941405962398E-2</c:v>
                </c:pt>
                <c:pt idx="29">
                  <c:v>3.2553669663831303E-2</c:v>
                </c:pt>
                <c:pt idx="30">
                  <c:v>3.3277184623796197E-2</c:v>
                </c:pt>
                <c:pt idx="31">
                  <c:v>3.6819302476282303E-2</c:v>
                </c:pt>
                <c:pt idx="32">
                  <c:v>3.8555028870990202E-2</c:v>
                </c:pt>
                <c:pt idx="33">
                  <c:v>4.0145292378056599E-2</c:v>
                </c:pt>
                <c:pt idx="34">
                  <c:v>4.7557492212030199E-2</c:v>
                </c:pt>
                <c:pt idx="35">
                  <c:v>4.9447340589849301E-2</c:v>
                </c:pt>
                <c:pt idx="36">
                  <c:v>5.3121567653435203E-2</c:v>
                </c:pt>
                <c:pt idx="37">
                  <c:v>5.3772632448422002E-2</c:v>
                </c:pt>
                <c:pt idx="38">
                  <c:v>5.9187095898719802E-2</c:v>
                </c:pt>
                <c:pt idx="39">
                  <c:v>6.0679565439701301E-2</c:v>
                </c:pt>
                <c:pt idx="40">
                  <c:v>6.6009129012029197E-2</c:v>
                </c:pt>
                <c:pt idx="41">
                  <c:v>6.7288202138746395E-2</c:v>
                </c:pt>
                <c:pt idx="42">
                  <c:v>6.9564869111536101E-2</c:v>
                </c:pt>
                <c:pt idx="43">
                  <c:v>7.0097286466339101E-2</c:v>
                </c:pt>
                <c:pt idx="44">
                  <c:v>7.2667343865190206E-2</c:v>
                </c:pt>
                <c:pt idx="45">
                  <c:v>7.6990468945602297E-2</c:v>
                </c:pt>
                <c:pt idx="46">
                  <c:v>8.0707472235529501E-2</c:v>
                </c:pt>
                <c:pt idx="47">
                  <c:v>8.4028217466623506E-2</c:v>
                </c:pt>
                <c:pt idx="48">
                  <c:v>8.4904973792247804E-2</c:v>
                </c:pt>
                <c:pt idx="49">
                  <c:v>8.6030538387347005E-2</c:v>
                </c:pt>
                <c:pt idx="50">
                  <c:v>8.6498978157321896E-2</c:v>
                </c:pt>
                <c:pt idx="51">
                  <c:v>8.7969830429530493E-2</c:v>
                </c:pt>
                <c:pt idx="52">
                  <c:v>9.1561609787418299E-2</c:v>
                </c:pt>
                <c:pt idx="53">
                  <c:v>9.5017988754784996E-2</c:v>
                </c:pt>
                <c:pt idx="54">
                  <c:v>0.103241385628338</c:v>
                </c:pt>
                <c:pt idx="55">
                  <c:v>0.10355766280617</c:v>
                </c:pt>
                <c:pt idx="56">
                  <c:v>0.105361155019688</c:v>
                </c:pt>
                <c:pt idx="57">
                  <c:v>0.10983895172085401</c:v>
                </c:pt>
                <c:pt idx="58">
                  <c:v>0.120815710618288</c:v>
                </c:pt>
                <c:pt idx="59">
                  <c:v>0.13975959040320499</c:v>
                </c:pt>
                <c:pt idx="60">
                  <c:v>0.14260264976003001</c:v>
                </c:pt>
                <c:pt idx="61">
                  <c:v>0.14377076952249301</c:v>
                </c:pt>
                <c:pt idx="62">
                  <c:v>0.146334626893735</c:v>
                </c:pt>
                <c:pt idx="63">
                  <c:v>0.14760443382715099</c:v>
                </c:pt>
                <c:pt idx="64">
                  <c:v>0.15530970985267201</c:v>
                </c:pt>
                <c:pt idx="65">
                  <c:v>0.15956207327585401</c:v>
                </c:pt>
                <c:pt idx="66">
                  <c:v>0.18760021286090001</c:v>
                </c:pt>
                <c:pt idx="67">
                  <c:v>0.18990408674822501</c:v>
                </c:pt>
                <c:pt idx="68">
                  <c:v>0.199506669420386</c:v>
                </c:pt>
                <c:pt idx="69">
                  <c:v>0.209197597864824</c:v>
                </c:pt>
                <c:pt idx="70">
                  <c:v>0.28137818219494098</c:v>
                </c:pt>
                <c:pt idx="71">
                  <c:v>0.323696587499403</c:v>
                </c:pt>
                <c:pt idx="72">
                  <c:v>0.32487608079450903</c:v>
                </c:pt>
                <c:pt idx="73">
                  <c:v>0.39416778254461299</c:v>
                </c:pt>
                <c:pt idx="74">
                  <c:v>0.589555761497222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AC-414E-8772-00E72E78CA92}"/>
            </c:ext>
          </c:extLst>
        </c:ser>
        <c:ser>
          <c:idx val="1"/>
          <c:order val="1"/>
          <c:tx>
            <c:strRef>
              <c:f>Figure2!$C$1</c:f>
              <c:strCache>
                <c:ptCount val="1"/>
                <c:pt idx="0">
                  <c:v>K=2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Figure2!$A$2:$A$76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cat>
          <c:val>
            <c:numRef>
              <c:f>Figure2!$C$2:$C$76</c:f>
              <c:numCache>
                <c:formatCode>General</c:formatCode>
                <c:ptCount val="75"/>
                <c:pt idx="0">
                  <c:v>9.1356920008538803E-3</c:v>
                </c:pt>
                <c:pt idx="1">
                  <c:v>1.4681602826563799E-3</c:v>
                </c:pt>
                <c:pt idx="2">
                  <c:v>1.0828354436432999E-2</c:v>
                </c:pt>
                <c:pt idx="3">
                  <c:v>1.0349115473325999E-3</c:v>
                </c:pt>
                <c:pt idx="4" formatCode="0.00E+00">
                  <c:v>8.1648762987725194E-5</c:v>
                </c:pt>
                <c:pt idx="5">
                  <c:v>7.5609052539726995E-2</c:v>
                </c:pt>
                <c:pt idx="6">
                  <c:v>2.9513219037176899E-3</c:v>
                </c:pt>
                <c:pt idx="7">
                  <c:v>0.27945605396829398</c:v>
                </c:pt>
                <c:pt idx="8">
                  <c:v>1.1195602364151199E-2</c:v>
                </c:pt>
                <c:pt idx="9">
                  <c:v>9.8298786039549193E-3</c:v>
                </c:pt>
                <c:pt idx="10">
                  <c:v>1.20495825246971E-2</c:v>
                </c:pt>
                <c:pt idx="11">
                  <c:v>2.5202052463636701E-2</c:v>
                </c:pt>
                <c:pt idx="12">
                  <c:v>1.51938598041578E-2</c:v>
                </c:pt>
                <c:pt idx="13">
                  <c:v>1.5930945289564799E-4</c:v>
                </c:pt>
                <c:pt idx="14">
                  <c:v>1.30240732782864E-2</c:v>
                </c:pt>
                <c:pt idx="15" formatCode="0.00E+00">
                  <c:v>7.5567015228959104E-6</c:v>
                </c:pt>
                <c:pt idx="16">
                  <c:v>4.9232570439661297E-3</c:v>
                </c:pt>
                <c:pt idx="17">
                  <c:v>0.13530263238116899</c:v>
                </c:pt>
                <c:pt idx="18">
                  <c:v>1.9374274705498799E-3</c:v>
                </c:pt>
                <c:pt idx="19">
                  <c:v>3.6820097982979603E-4</c:v>
                </c:pt>
                <c:pt idx="20">
                  <c:v>7.1057854633219897E-2</c:v>
                </c:pt>
                <c:pt idx="21">
                  <c:v>5.7040608998067399E-2</c:v>
                </c:pt>
                <c:pt idx="22">
                  <c:v>6.1290725948111198E-2</c:v>
                </c:pt>
                <c:pt idx="23">
                  <c:v>3.5705189691840598E-3</c:v>
                </c:pt>
                <c:pt idx="24">
                  <c:v>4.2591760223734197E-2</c:v>
                </c:pt>
                <c:pt idx="25">
                  <c:v>9.5162271649515996E-3</c:v>
                </c:pt>
                <c:pt idx="26">
                  <c:v>5.0431926659198899E-2</c:v>
                </c:pt>
                <c:pt idx="27">
                  <c:v>4.13370632689374E-2</c:v>
                </c:pt>
                <c:pt idx="28">
                  <c:v>0.149497290361884</c:v>
                </c:pt>
                <c:pt idx="29">
                  <c:v>2.09902705499837E-4</c:v>
                </c:pt>
                <c:pt idx="30">
                  <c:v>0.30838724424111402</c:v>
                </c:pt>
                <c:pt idx="31">
                  <c:v>8.0142257189881102E-3</c:v>
                </c:pt>
                <c:pt idx="32">
                  <c:v>7.2227084760330504E-2</c:v>
                </c:pt>
                <c:pt idx="33">
                  <c:v>2.1424452368132701E-3</c:v>
                </c:pt>
                <c:pt idx="34">
                  <c:v>1.8481807444735099E-2</c:v>
                </c:pt>
                <c:pt idx="35">
                  <c:v>2.6842394309308199E-2</c:v>
                </c:pt>
                <c:pt idx="36">
                  <c:v>2.4491688042527199E-4</c:v>
                </c:pt>
                <c:pt idx="37">
                  <c:v>5.76698862315057E-2</c:v>
                </c:pt>
                <c:pt idx="38">
                  <c:v>3.0193572045084299E-2</c:v>
                </c:pt>
                <c:pt idx="39">
                  <c:v>3.92845563065473E-2</c:v>
                </c:pt>
                <c:pt idx="40">
                  <c:v>0.18955277042436999</c:v>
                </c:pt>
                <c:pt idx="41">
                  <c:v>4.9651804554321803E-3</c:v>
                </c:pt>
                <c:pt idx="42">
                  <c:v>5.5136631761779097E-4</c:v>
                </c:pt>
                <c:pt idx="43">
                  <c:v>0.103211434695827</c:v>
                </c:pt>
                <c:pt idx="44">
                  <c:v>2.2927217076024201E-2</c:v>
                </c:pt>
                <c:pt idx="45">
                  <c:v>5.7077929811178901E-2</c:v>
                </c:pt>
                <c:pt idx="46">
                  <c:v>2.0020426176462498E-2</c:v>
                </c:pt>
                <c:pt idx="47">
                  <c:v>0.177591897511196</c:v>
                </c:pt>
                <c:pt idx="48">
                  <c:v>9.5925894389321809E-3</c:v>
                </c:pt>
                <c:pt idx="49">
                  <c:v>0.31835918626269699</c:v>
                </c:pt>
                <c:pt idx="50">
                  <c:v>0.105582719493482</c:v>
                </c:pt>
                <c:pt idx="51">
                  <c:v>1.6747238670038699E-2</c:v>
                </c:pt>
                <c:pt idx="52">
                  <c:v>2.6458300930689301E-2</c:v>
                </c:pt>
                <c:pt idx="53">
                  <c:v>0.37659854337239701</c:v>
                </c:pt>
                <c:pt idx="54">
                  <c:v>1.16350950058464E-3</c:v>
                </c:pt>
                <c:pt idx="55">
                  <c:v>4.0431700103395101E-3</c:v>
                </c:pt>
                <c:pt idx="56">
                  <c:v>9.4884116598253604E-2</c:v>
                </c:pt>
                <c:pt idx="57">
                  <c:v>1.24565513408914E-3</c:v>
                </c:pt>
                <c:pt idx="58">
                  <c:v>2.2135510119240301E-3</c:v>
                </c:pt>
                <c:pt idx="59">
                  <c:v>0.13705736028107601</c:v>
                </c:pt>
                <c:pt idx="60">
                  <c:v>2.91906445459209E-3</c:v>
                </c:pt>
                <c:pt idx="61">
                  <c:v>2.9014664174750699E-4</c:v>
                </c:pt>
                <c:pt idx="62">
                  <c:v>5.7849244782259099E-2</c:v>
                </c:pt>
                <c:pt idx="63">
                  <c:v>2.4475341938877501E-2</c:v>
                </c:pt>
                <c:pt idx="64">
                  <c:v>0.144295621618035</c:v>
                </c:pt>
                <c:pt idx="65">
                  <c:v>8.8455689849400998E-4</c:v>
                </c:pt>
                <c:pt idx="66">
                  <c:v>0.21771745045319699</c:v>
                </c:pt>
                <c:pt idx="67">
                  <c:v>3.19141810970184E-2</c:v>
                </c:pt>
                <c:pt idx="68">
                  <c:v>4.5619326813659796E-3</c:v>
                </c:pt>
                <c:pt idx="69">
                  <c:v>8.0672725597398503E-3</c:v>
                </c:pt>
                <c:pt idx="70">
                  <c:v>1.11784674772286E-3</c:v>
                </c:pt>
                <c:pt idx="71">
                  <c:v>2.6771744817447599E-2</c:v>
                </c:pt>
                <c:pt idx="72">
                  <c:v>1.0772672578919201E-3</c:v>
                </c:pt>
                <c:pt idx="73">
                  <c:v>3.1289307453753801E-2</c:v>
                </c:pt>
                <c:pt idx="74">
                  <c:v>4.6619806338544798E-3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AC-414E-8772-00E72E78CA92}"/>
            </c:ext>
          </c:extLst>
        </c:ser>
        <c:ser>
          <c:idx val="2"/>
          <c:order val="2"/>
          <c:tx>
            <c:strRef>
              <c:f>Figure2!$D$1</c:f>
              <c:strCache>
                <c:ptCount val="1"/>
                <c:pt idx="0">
                  <c:v>K=3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Figure2!$A$2:$A$76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cat>
          <c:val>
            <c:numRef>
              <c:f>Figure2!$D$2:$D$76</c:f>
              <c:numCache>
                <c:formatCode>General</c:formatCode>
                <c:ptCount val="75"/>
                <c:pt idx="0">
                  <c:v>7.9826906110050007E-3</c:v>
                </c:pt>
                <c:pt idx="1">
                  <c:v>4.3530700428774501E-2</c:v>
                </c:pt>
                <c:pt idx="2">
                  <c:v>0.152689693929141</c:v>
                </c:pt>
                <c:pt idx="3">
                  <c:v>0.227454463084415</c:v>
                </c:pt>
                <c:pt idx="4">
                  <c:v>6.0313661636225001E-2</c:v>
                </c:pt>
                <c:pt idx="5">
                  <c:v>0.17541008107570899</c:v>
                </c:pt>
                <c:pt idx="6">
                  <c:v>6.1491953902247602E-3</c:v>
                </c:pt>
                <c:pt idx="7">
                  <c:v>4.7364171176300401E-2</c:v>
                </c:pt>
                <c:pt idx="8">
                  <c:v>3.7567709488335499E-3</c:v>
                </c:pt>
                <c:pt idx="9">
                  <c:v>2.2959972693789498E-3</c:v>
                </c:pt>
                <c:pt idx="10">
                  <c:v>2.40499918419282E-2</c:v>
                </c:pt>
                <c:pt idx="11">
                  <c:v>0.21114598787477301</c:v>
                </c:pt>
                <c:pt idx="12">
                  <c:v>0.119041356255934</c:v>
                </c:pt>
                <c:pt idx="13" formatCode="0.00E+00">
                  <c:v>3.4046330614282701E-5</c:v>
                </c:pt>
                <c:pt idx="14">
                  <c:v>0.139024787588583</c:v>
                </c:pt>
                <c:pt idx="15">
                  <c:v>2.75622347507531E-2</c:v>
                </c:pt>
                <c:pt idx="16">
                  <c:v>1.5087205207589701E-4</c:v>
                </c:pt>
                <c:pt idx="17">
                  <c:v>0.13442723406059501</c:v>
                </c:pt>
                <c:pt idx="18">
                  <c:v>9.2731636432036701E-3</c:v>
                </c:pt>
                <c:pt idx="19">
                  <c:v>1.0478665508709301E-4</c:v>
                </c:pt>
                <c:pt idx="20">
                  <c:v>0.11289529396852099</c:v>
                </c:pt>
                <c:pt idx="21">
                  <c:v>3.0196417294389401E-2</c:v>
                </c:pt>
                <c:pt idx="22">
                  <c:v>1.84088272395483E-3</c:v>
                </c:pt>
                <c:pt idx="23">
                  <c:v>2.2613072896483798E-2</c:v>
                </c:pt>
                <c:pt idx="24">
                  <c:v>2.5719406479712999E-2</c:v>
                </c:pt>
                <c:pt idx="25">
                  <c:v>0.13018278279568901</c:v>
                </c:pt>
                <c:pt idx="26">
                  <c:v>2.4800136711097399E-3</c:v>
                </c:pt>
                <c:pt idx="27">
                  <c:v>0.20764232368035601</c:v>
                </c:pt>
                <c:pt idx="28">
                  <c:v>3.0988423662525199E-2</c:v>
                </c:pt>
                <c:pt idx="29">
                  <c:v>2.7415218839525299E-3</c:v>
                </c:pt>
                <c:pt idx="30">
                  <c:v>2.5262448671858499E-2</c:v>
                </c:pt>
                <c:pt idx="31">
                  <c:v>1.9820503651632199E-2</c:v>
                </c:pt>
                <c:pt idx="32">
                  <c:v>7.6392195842203796E-3</c:v>
                </c:pt>
                <c:pt idx="33">
                  <c:v>2.7625636274080101E-2</c:v>
                </c:pt>
                <c:pt idx="34" formatCode="0.00E+00">
                  <c:v>5.2728508206714701E-5</c:v>
                </c:pt>
                <c:pt idx="35">
                  <c:v>2.9890723026295599E-2</c:v>
                </c:pt>
                <c:pt idx="36">
                  <c:v>0.19209962099910299</c:v>
                </c:pt>
                <c:pt idx="37">
                  <c:v>8.0778881531211703E-3</c:v>
                </c:pt>
                <c:pt idx="38">
                  <c:v>1.36941785625461E-2</c:v>
                </c:pt>
                <c:pt idx="39">
                  <c:v>5.1272183140813297E-3</c:v>
                </c:pt>
                <c:pt idx="40">
                  <c:v>8.88082741141559E-2</c:v>
                </c:pt>
                <c:pt idx="41">
                  <c:v>5.0945121840369603E-2</c:v>
                </c:pt>
                <c:pt idx="42">
                  <c:v>4.15692410289051E-2</c:v>
                </c:pt>
                <c:pt idx="43">
                  <c:v>1.43389851554852E-2</c:v>
                </c:pt>
                <c:pt idx="44">
                  <c:v>1.6155480968932299E-2</c:v>
                </c:pt>
                <c:pt idx="45">
                  <c:v>2.2594291799300802E-2</c:v>
                </c:pt>
                <c:pt idx="46">
                  <c:v>1.1901355225426599E-3</c:v>
                </c:pt>
                <c:pt idx="47">
                  <c:v>3.0153751601564201E-2</c:v>
                </c:pt>
                <c:pt idx="48">
                  <c:v>1.22804429603652E-2</c:v>
                </c:pt>
                <c:pt idx="49">
                  <c:v>3.9630023780637402E-2</c:v>
                </c:pt>
                <c:pt idx="50">
                  <c:v>7.0481219546417199E-3</c:v>
                </c:pt>
                <c:pt idx="51">
                  <c:v>4.96160428945142E-3</c:v>
                </c:pt>
                <c:pt idx="52">
                  <c:v>3.7695197349650197E-2</c:v>
                </c:pt>
                <c:pt idx="53">
                  <c:v>2.2574066816575802E-3</c:v>
                </c:pt>
                <c:pt idx="54">
                  <c:v>2.3313859539423401E-2</c:v>
                </c:pt>
                <c:pt idx="55">
                  <c:v>2.97093614505855E-2</c:v>
                </c:pt>
                <c:pt idx="56">
                  <c:v>9.0906483166323701E-2</c:v>
                </c:pt>
                <c:pt idx="57">
                  <c:v>5.2616955563316803E-2</c:v>
                </c:pt>
                <c:pt idx="58">
                  <c:v>2.5089889879778501E-2</c:v>
                </c:pt>
                <c:pt idx="59">
                  <c:v>2.2620730837264501E-3</c:v>
                </c:pt>
                <c:pt idx="60" formatCode="0.00E+00">
                  <c:v>9.8182709278499299E-5</c:v>
                </c:pt>
                <c:pt idx="61">
                  <c:v>3.2004488742264303E-2</c:v>
                </c:pt>
                <c:pt idx="62">
                  <c:v>5.2483178012514599E-2</c:v>
                </c:pt>
                <c:pt idx="63">
                  <c:v>2.92859415331654E-2</c:v>
                </c:pt>
                <c:pt idx="64">
                  <c:v>4.6116086293056498E-3</c:v>
                </c:pt>
                <c:pt idx="65">
                  <c:v>5.5107000577332997E-2</c:v>
                </c:pt>
                <c:pt idx="66">
                  <c:v>4.5048198115518197E-2</c:v>
                </c:pt>
                <c:pt idx="67">
                  <c:v>1.03507349225013E-4</c:v>
                </c:pt>
                <c:pt idx="68">
                  <c:v>3.9225075936582003E-3</c:v>
                </c:pt>
                <c:pt idx="69">
                  <c:v>2.8009580899852098E-2</c:v>
                </c:pt>
                <c:pt idx="70">
                  <c:v>2.50226373852056E-2</c:v>
                </c:pt>
                <c:pt idx="71">
                  <c:v>1.7689074060207601E-3</c:v>
                </c:pt>
                <c:pt idx="72">
                  <c:v>9.9710289290128006E-3</c:v>
                </c:pt>
                <c:pt idx="73">
                  <c:v>1.94547716456051E-4</c:v>
                </c:pt>
                <c:pt idx="74">
                  <c:v>2.6894290214197801E-3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AC-414E-8772-00E72E78CA92}"/>
            </c:ext>
          </c:extLst>
        </c:ser>
        <c:ser>
          <c:idx val="3"/>
          <c:order val="3"/>
          <c:tx>
            <c:strRef>
              <c:f>Figure2!$E$1</c:f>
              <c:strCache>
                <c:ptCount val="1"/>
                <c:pt idx="0">
                  <c:v>K=4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Figure2!$A$2:$A$76</c:f>
              <c:numCache>
                <c:formatCode>General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cat>
          <c:val>
            <c:numRef>
              <c:f>Figure2!$E$2:$E$76</c:f>
              <c:numCache>
                <c:formatCode>General</c:formatCode>
                <c:ptCount val="75"/>
                <c:pt idx="0">
                  <c:v>3.8259697004776903E-2</c:v>
                </c:pt>
                <c:pt idx="1">
                  <c:v>5.9502091308318902E-3</c:v>
                </c:pt>
                <c:pt idx="2">
                  <c:v>5.3769611418495997E-2</c:v>
                </c:pt>
                <c:pt idx="3">
                  <c:v>7.6946552906162202E-3</c:v>
                </c:pt>
                <c:pt idx="4">
                  <c:v>8.5998260272537097E-2</c:v>
                </c:pt>
                <c:pt idx="5">
                  <c:v>2.2510601719376699E-2</c:v>
                </c:pt>
                <c:pt idx="6" formatCode="0.00E+00">
                  <c:v>3.2889128359983601E-8</c:v>
                </c:pt>
                <c:pt idx="7">
                  <c:v>1.6174168073252001E-2</c:v>
                </c:pt>
                <c:pt idx="8" formatCode="0.00E+00">
                  <c:v>6.7244486463877205E-5</c:v>
                </c:pt>
                <c:pt idx="9">
                  <c:v>6.0354895775072102E-3</c:v>
                </c:pt>
                <c:pt idx="10">
                  <c:v>2.06507019494305E-3</c:v>
                </c:pt>
                <c:pt idx="11">
                  <c:v>5.45935463303768E-3</c:v>
                </c:pt>
                <c:pt idx="12">
                  <c:v>4.1683563054246503E-2</c:v>
                </c:pt>
                <c:pt idx="13">
                  <c:v>8.2747086819821292E-3</c:v>
                </c:pt>
                <c:pt idx="14">
                  <c:v>1.99989428890242E-2</c:v>
                </c:pt>
                <c:pt idx="15">
                  <c:v>1.26290426877357E-2</c:v>
                </c:pt>
                <c:pt idx="16">
                  <c:v>7.8255040478284799E-2</c:v>
                </c:pt>
                <c:pt idx="17" formatCode="0.00E+00">
                  <c:v>6.3821437947642097E-5</c:v>
                </c:pt>
                <c:pt idx="18">
                  <c:v>8.4680521492288094E-2</c:v>
                </c:pt>
                <c:pt idx="19">
                  <c:v>9.16229007559137E-2</c:v>
                </c:pt>
                <c:pt idx="20">
                  <c:v>0.108218670550342</c:v>
                </c:pt>
                <c:pt idx="21">
                  <c:v>9.8593179561943193E-3</c:v>
                </c:pt>
                <c:pt idx="22">
                  <c:v>2.5793535605464501E-4</c:v>
                </c:pt>
                <c:pt idx="23">
                  <c:v>1.01740616273396E-2</c:v>
                </c:pt>
                <c:pt idx="24">
                  <c:v>2.0856255720092899E-2</c:v>
                </c:pt>
                <c:pt idx="25">
                  <c:v>7.9082049619113207E-2</c:v>
                </c:pt>
                <c:pt idx="26">
                  <c:v>9.4448754879105604E-2</c:v>
                </c:pt>
                <c:pt idx="27">
                  <c:v>6.9377816970877498E-2</c:v>
                </c:pt>
                <c:pt idx="28">
                  <c:v>9.38354928800483E-4</c:v>
                </c:pt>
                <c:pt idx="29">
                  <c:v>8.7644087958168096E-2</c:v>
                </c:pt>
                <c:pt idx="30">
                  <c:v>3.5009849260932598E-2</c:v>
                </c:pt>
                <c:pt idx="31">
                  <c:v>0.14423550761870299</c:v>
                </c:pt>
                <c:pt idx="32">
                  <c:v>7.4854899894260904E-2</c:v>
                </c:pt>
                <c:pt idx="33">
                  <c:v>2.18246384115481E-4</c:v>
                </c:pt>
                <c:pt idx="34">
                  <c:v>5.22439088886229E-3</c:v>
                </c:pt>
                <c:pt idx="35">
                  <c:v>8.2887741772061402E-2</c:v>
                </c:pt>
                <c:pt idx="36">
                  <c:v>1.1614836111936699E-2</c:v>
                </c:pt>
                <c:pt idx="37">
                  <c:v>0.111661128348857</c:v>
                </c:pt>
                <c:pt idx="38">
                  <c:v>4.6804518164501902E-2</c:v>
                </c:pt>
                <c:pt idx="39">
                  <c:v>6.2697551719367904E-4</c:v>
                </c:pt>
                <c:pt idx="40">
                  <c:v>3.3606411692275202E-3</c:v>
                </c:pt>
                <c:pt idx="41">
                  <c:v>0.22489249872897399</c:v>
                </c:pt>
                <c:pt idx="42">
                  <c:v>3.4662319035280303E-2</c:v>
                </c:pt>
                <c:pt idx="43">
                  <c:v>7.0818364064030206E-2</c:v>
                </c:pt>
                <c:pt idx="44">
                  <c:v>3.1601424411252799E-2</c:v>
                </c:pt>
                <c:pt idx="45">
                  <c:v>3.6809815485434202E-2</c:v>
                </c:pt>
                <c:pt idx="46" formatCode="0.00E+00">
                  <c:v>1.04760096125422E-5</c:v>
                </c:pt>
                <c:pt idx="47">
                  <c:v>2.2511341500921999E-2</c:v>
                </c:pt>
                <c:pt idx="48">
                  <c:v>0.16743741944201199</c:v>
                </c:pt>
                <c:pt idx="49">
                  <c:v>1.47317781065169E-2</c:v>
                </c:pt>
                <c:pt idx="50">
                  <c:v>0.18366018022029801</c:v>
                </c:pt>
                <c:pt idx="51">
                  <c:v>2.7997344546931601E-2</c:v>
                </c:pt>
                <c:pt idx="52">
                  <c:v>1.6189921497200601E-4</c:v>
                </c:pt>
                <c:pt idx="53">
                  <c:v>1.0605019346963999E-2</c:v>
                </c:pt>
                <c:pt idx="54">
                  <c:v>5.0624360580920701E-2</c:v>
                </c:pt>
                <c:pt idx="55">
                  <c:v>3.2577519932247598E-2</c:v>
                </c:pt>
                <c:pt idx="56" formatCode="0.00E+00">
                  <c:v>2.92441469279536E-6</c:v>
                </c:pt>
                <c:pt idx="57">
                  <c:v>8.1873088965927999E-4</c:v>
                </c:pt>
                <c:pt idx="58">
                  <c:v>7.2179125541469297E-2</c:v>
                </c:pt>
                <c:pt idx="59">
                  <c:v>3.1038763518649302E-3</c:v>
                </c:pt>
                <c:pt idx="60">
                  <c:v>0.100877472490414</c:v>
                </c:pt>
                <c:pt idx="61">
                  <c:v>1.09009767881379E-2</c:v>
                </c:pt>
                <c:pt idx="62" formatCode="0.00E+00">
                  <c:v>1.1381039896007899E-5</c:v>
                </c:pt>
                <c:pt idx="63">
                  <c:v>0.153063702083748</c:v>
                </c:pt>
                <c:pt idx="64">
                  <c:v>8.8212795534051702E-3</c:v>
                </c:pt>
                <c:pt idx="65">
                  <c:v>9.1030731545122001E-4</c:v>
                </c:pt>
                <c:pt idx="66">
                  <c:v>1.5806752956938099E-2</c:v>
                </c:pt>
                <c:pt idx="67">
                  <c:v>2.4982818637684801E-2</c:v>
                </c:pt>
                <c:pt idx="68">
                  <c:v>7.5876417471325303E-3</c:v>
                </c:pt>
                <c:pt idx="69">
                  <c:v>2.7620557844677599E-2</c:v>
                </c:pt>
                <c:pt idx="70">
                  <c:v>1.40338341551019E-2</c:v>
                </c:pt>
                <c:pt idx="71">
                  <c:v>8.9531767094881406E-2</c:v>
                </c:pt>
                <c:pt idx="72">
                  <c:v>2.4685242374196101E-2</c:v>
                </c:pt>
                <c:pt idx="73">
                  <c:v>3.9582462613568098E-2</c:v>
                </c:pt>
                <c:pt idx="74">
                  <c:v>3.6725778338253501E-4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AC-414E-8772-00E72E78C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8154927"/>
        <c:axId val="1091993263"/>
      </c:barChart>
      <c:catAx>
        <c:axId val="119815492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91993263"/>
        <c:crosses val="autoZero"/>
        <c:auto val="1"/>
        <c:lblAlgn val="ctr"/>
        <c:lblOffset val="100"/>
        <c:noMultiLvlLbl val="0"/>
      </c:catAx>
      <c:valAx>
        <c:axId val="109199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154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Figure5_data!$P$84</c:f>
              <c:strCache>
                <c:ptCount val="1"/>
                <c:pt idx="0">
                  <c:v>CWI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Figure5_data!$O$85:$O$120</c:f>
              <c:strCache>
                <c:ptCount val="36"/>
                <c:pt idx="0">
                  <c:v>2011Q1</c:v>
                </c:pt>
                <c:pt idx="1">
                  <c:v>2011Q2</c:v>
                </c:pt>
                <c:pt idx="2">
                  <c:v>2011Q3</c:v>
                </c:pt>
                <c:pt idx="3">
                  <c:v>2011Q4</c:v>
                </c:pt>
                <c:pt idx="4">
                  <c:v>2012Q1</c:v>
                </c:pt>
                <c:pt idx="5">
                  <c:v>2012Q2</c:v>
                </c:pt>
                <c:pt idx="6">
                  <c:v>2012Q3</c:v>
                </c:pt>
                <c:pt idx="7">
                  <c:v>2012Q4</c:v>
                </c:pt>
                <c:pt idx="8">
                  <c:v>2013Q1</c:v>
                </c:pt>
                <c:pt idx="9">
                  <c:v>2013Q2</c:v>
                </c:pt>
                <c:pt idx="10">
                  <c:v>2013Q3</c:v>
                </c:pt>
                <c:pt idx="11">
                  <c:v>2013Q4</c:v>
                </c:pt>
                <c:pt idx="12">
                  <c:v>2014Q1</c:v>
                </c:pt>
                <c:pt idx="13">
                  <c:v>2014Q2</c:v>
                </c:pt>
                <c:pt idx="14">
                  <c:v>2014Q3</c:v>
                </c:pt>
                <c:pt idx="15">
                  <c:v>2014Q4</c:v>
                </c:pt>
                <c:pt idx="16">
                  <c:v>2015Q1</c:v>
                </c:pt>
                <c:pt idx="17">
                  <c:v>2015Q2</c:v>
                </c:pt>
                <c:pt idx="18">
                  <c:v>2015Q3</c:v>
                </c:pt>
                <c:pt idx="19">
                  <c:v>2015Q4</c:v>
                </c:pt>
                <c:pt idx="20">
                  <c:v>2016Q1</c:v>
                </c:pt>
                <c:pt idx="21">
                  <c:v>2016Q2</c:v>
                </c:pt>
                <c:pt idx="22">
                  <c:v>2016Q3</c:v>
                </c:pt>
                <c:pt idx="23">
                  <c:v>2016Q4</c:v>
                </c:pt>
                <c:pt idx="24">
                  <c:v>2017Q1</c:v>
                </c:pt>
                <c:pt idx="25">
                  <c:v>2017Q2</c:v>
                </c:pt>
                <c:pt idx="26">
                  <c:v>2017Q3</c:v>
                </c:pt>
                <c:pt idx="27">
                  <c:v>2017Q4</c:v>
                </c:pt>
                <c:pt idx="28">
                  <c:v>2018Q1</c:v>
                </c:pt>
                <c:pt idx="29">
                  <c:v>2018Q2</c:v>
                </c:pt>
                <c:pt idx="30">
                  <c:v>2018Q3</c:v>
                </c:pt>
                <c:pt idx="31">
                  <c:v>2018Q4</c:v>
                </c:pt>
                <c:pt idx="32">
                  <c:v>2019Q1</c:v>
                </c:pt>
                <c:pt idx="33">
                  <c:v>2019Q2</c:v>
                </c:pt>
                <c:pt idx="34">
                  <c:v>2019Q3</c:v>
                </c:pt>
                <c:pt idx="35">
                  <c:v>2019Q4</c:v>
                </c:pt>
              </c:strCache>
            </c:strRef>
          </c:cat>
          <c:val>
            <c:numRef>
              <c:f>Figure5_data!$P$85:$P$120</c:f>
              <c:numCache>
                <c:formatCode>General</c:formatCode>
                <c:ptCount val="36"/>
                <c:pt idx="0">
                  <c:v>1</c:v>
                </c:pt>
                <c:pt idx="1">
                  <c:v>1.0397975277849101</c:v>
                </c:pt>
                <c:pt idx="2">
                  <c:v>0.99556175035762762</c:v>
                </c:pt>
                <c:pt idx="3">
                  <c:v>0.97912922275611647</c:v>
                </c:pt>
                <c:pt idx="4">
                  <c:v>1.2501925686828304</c:v>
                </c:pt>
                <c:pt idx="5">
                  <c:v>1.2636907163555002</c:v>
                </c:pt>
                <c:pt idx="6">
                  <c:v>1.2289916736969519</c:v>
                </c:pt>
                <c:pt idx="7">
                  <c:v>1.4419542970326085</c:v>
                </c:pt>
                <c:pt idx="8">
                  <c:v>1.2925943586545869</c:v>
                </c:pt>
                <c:pt idx="9">
                  <c:v>1.4995415031361186</c:v>
                </c:pt>
                <c:pt idx="10">
                  <c:v>1.5575688662289553</c:v>
                </c:pt>
                <c:pt idx="11">
                  <c:v>1.8011224003227819</c:v>
                </c:pt>
                <c:pt idx="12">
                  <c:v>1.8036166232622972</c:v>
                </c:pt>
                <c:pt idx="13">
                  <c:v>1.7031874701977039</c:v>
                </c:pt>
                <c:pt idx="14">
                  <c:v>1.7896049591020797</c:v>
                </c:pt>
                <c:pt idx="15">
                  <c:v>1.4535450977515316</c:v>
                </c:pt>
                <c:pt idx="16">
                  <c:v>1.8517404540952942</c:v>
                </c:pt>
                <c:pt idx="17">
                  <c:v>1.780288302828009</c:v>
                </c:pt>
                <c:pt idx="18">
                  <c:v>1.9486483512452777</c:v>
                </c:pt>
                <c:pt idx="19">
                  <c:v>2.0777610681142944</c:v>
                </c:pt>
                <c:pt idx="20">
                  <c:v>1.961119465942853</c:v>
                </c:pt>
                <c:pt idx="21">
                  <c:v>2.1078384623849176</c:v>
                </c:pt>
                <c:pt idx="22">
                  <c:v>2.0468767193632398</c:v>
                </c:pt>
                <c:pt idx="23">
                  <c:v>2.1234640355059975</c:v>
                </c:pt>
                <c:pt idx="24">
                  <c:v>2.134541319737373</c:v>
                </c:pt>
                <c:pt idx="25">
                  <c:v>2.1011627480468036</c:v>
                </c:pt>
                <c:pt idx="26">
                  <c:v>2.2438469720867111</c:v>
                </c:pt>
                <c:pt idx="27">
                  <c:v>2.1350548362249206</c:v>
                </c:pt>
                <c:pt idx="28">
                  <c:v>2.3929868319700698</c:v>
                </c:pt>
                <c:pt idx="29">
                  <c:v>2.4295932215823646</c:v>
                </c:pt>
                <c:pt idx="30">
                  <c:v>2.4524080255291056</c:v>
                </c:pt>
                <c:pt idx="31">
                  <c:v>2.5635476653339695</c:v>
                </c:pt>
                <c:pt idx="32">
                  <c:v>2.4337747129809637</c:v>
                </c:pt>
                <c:pt idx="33">
                  <c:v>2.4458790301874336</c:v>
                </c:pt>
                <c:pt idx="34">
                  <c:v>2.5586325789531603</c:v>
                </c:pt>
                <c:pt idx="35">
                  <c:v>2.2973994057880645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FE-4EE4-A560-EB63DC8A54E2}"/>
            </c:ext>
          </c:extLst>
        </c:ser>
        <c:ser>
          <c:idx val="1"/>
          <c:order val="1"/>
          <c:tx>
            <c:strRef>
              <c:f>Figure5_data!$Q$84</c:f>
              <c:strCache>
                <c:ptCount val="1"/>
                <c:pt idx="0">
                  <c:v>AHE (production)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Figure5_data!$O$85:$O$120</c:f>
              <c:strCache>
                <c:ptCount val="36"/>
                <c:pt idx="0">
                  <c:v>2011Q1</c:v>
                </c:pt>
                <c:pt idx="1">
                  <c:v>2011Q2</c:v>
                </c:pt>
                <c:pt idx="2">
                  <c:v>2011Q3</c:v>
                </c:pt>
                <c:pt idx="3">
                  <c:v>2011Q4</c:v>
                </c:pt>
                <c:pt idx="4">
                  <c:v>2012Q1</c:v>
                </c:pt>
                <c:pt idx="5">
                  <c:v>2012Q2</c:v>
                </c:pt>
                <c:pt idx="6">
                  <c:v>2012Q3</c:v>
                </c:pt>
                <c:pt idx="7">
                  <c:v>2012Q4</c:v>
                </c:pt>
                <c:pt idx="8">
                  <c:v>2013Q1</c:v>
                </c:pt>
                <c:pt idx="9">
                  <c:v>2013Q2</c:v>
                </c:pt>
                <c:pt idx="10">
                  <c:v>2013Q3</c:v>
                </c:pt>
                <c:pt idx="11">
                  <c:v>2013Q4</c:v>
                </c:pt>
                <c:pt idx="12">
                  <c:v>2014Q1</c:v>
                </c:pt>
                <c:pt idx="13">
                  <c:v>2014Q2</c:v>
                </c:pt>
                <c:pt idx="14">
                  <c:v>2014Q3</c:v>
                </c:pt>
                <c:pt idx="15">
                  <c:v>2014Q4</c:v>
                </c:pt>
                <c:pt idx="16">
                  <c:v>2015Q1</c:v>
                </c:pt>
                <c:pt idx="17">
                  <c:v>2015Q2</c:v>
                </c:pt>
                <c:pt idx="18">
                  <c:v>2015Q3</c:v>
                </c:pt>
                <c:pt idx="19">
                  <c:v>2015Q4</c:v>
                </c:pt>
                <c:pt idx="20">
                  <c:v>2016Q1</c:v>
                </c:pt>
                <c:pt idx="21">
                  <c:v>2016Q2</c:v>
                </c:pt>
                <c:pt idx="22">
                  <c:v>2016Q3</c:v>
                </c:pt>
                <c:pt idx="23">
                  <c:v>2016Q4</c:v>
                </c:pt>
                <c:pt idx="24">
                  <c:v>2017Q1</c:v>
                </c:pt>
                <c:pt idx="25">
                  <c:v>2017Q2</c:v>
                </c:pt>
                <c:pt idx="26">
                  <c:v>2017Q3</c:v>
                </c:pt>
                <c:pt idx="27">
                  <c:v>2017Q4</c:v>
                </c:pt>
                <c:pt idx="28">
                  <c:v>2018Q1</c:v>
                </c:pt>
                <c:pt idx="29">
                  <c:v>2018Q2</c:v>
                </c:pt>
                <c:pt idx="30">
                  <c:v>2018Q3</c:v>
                </c:pt>
                <c:pt idx="31">
                  <c:v>2018Q4</c:v>
                </c:pt>
                <c:pt idx="32">
                  <c:v>2019Q1</c:v>
                </c:pt>
                <c:pt idx="33">
                  <c:v>2019Q2</c:v>
                </c:pt>
                <c:pt idx="34">
                  <c:v>2019Q3</c:v>
                </c:pt>
                <c:pt idx="35">
                  <c:v>2019Q4</c:v>
                </c:pt>
              </c:strCache>
            </c:strRef>
          </c:cat>
          <c:val>
            <c:numRef>
              <c:f>Figure5_data!$Q$85:$Q$120</c:f>
              <c:numCache>
                <c:formatCode>General</c:formatCode>
                <c:ptCount val="36"/>
                <c:pt idx="0">
                  <c:v>1</c:v>
                </c:pt>
                <c:pt idx="1">
                  <c:v>1.2957586207250584</c:v>
                </c:pt>
                <c:pt idx="2">
                  <c:v>0.82075781890002975</c:v>
                </c:pt>
                <c:pt idx="3">
                  <c:v>0.81781527495021644</c:v>
                </c:pt>
                <c:pt idx="4">
                  <c:v>1.0471868520706107</c:v>
                </c:pt>
                <c:pt idx="5">
                  <c:v>0.81116804503425866</c:v>
                </c:pt>
                <c:pt idx="6">
                  <c:v>0.80829374069686155</c:v>
                </c:pt>
                <c:pt idx="7">
                  <c:v>1.1497595006676427</c:v>
                </c:pt>
                <c:pt idx="8">
                  <c:v>1.486075627211167</c:v>
                </c:pt>
                <c:pt idx="9">
                  <c:v>1.1365833279880555</c:v>
                </c:pt>
                <c:pt idx="10">
                  <c:v>1.2437353348894831</c:v>
                </c:pt>
                <c:pt idx="11">
                  <c:v>1.1248139260559764</c:v>
                </c:pt>
                <c:pt idx="12">
                  <c:v>1.6768892128840935</c:v>
                </c:pt>
                <c:pt idx="13">
                  <c:v>1.0002482375194504</c:v>
                </c:pt>
                <c:pt idx="14">
                  <c:v>1.2165991611388387</c:v>
                </c:pt>
                <c:pt idx="15">
                  <c:v>0.44079588982293305</c:v>
                </c:pt>
                <c:pt idx="16">
                  <c:v>1.7547148217184276</c:v>
                </c:pt>
                <c:pt idx="17">
                  <c:v>1.4158333473638134</c:v>
                </c:pt>
                <c:pt idx="18">
                  <c:v>1.0831539914569837</c:v>
                </c:pt>
                <c:pt idx="19">
                  <c:v>1.4004546589680236</c:v>
                </c:pt>
                <c:pt idx="20">
                  <c:v>1.7119164924782488</c:v>
                </c:pt>
                <c:pt idx="21">
                  <c:v>1.3815338879028247</c:v>
                </c:pt>
                <c:pt idx="22">
                  <c:v>1.0570538007148664</c:v>
                </c:pt>
                <c:pt idx="23">
                  <c:v>1.4716941499184617</c:v>
                </c:pt>
                <c:pt idx="24">
                  <c:v>1.2539388533967137</c:v>
                </c:pt>
                <c:pt idx="25">
                  <c:v>1.4542696013526841</c:v>
                </c:pt>
                <c:pt idx="26">
                  <c:v>1.6507484213943293</c:v>
                </c:pt>
                <c:pt idx="27">
                  <c:v>1.2302688805357476</c:v>
                </c:pt>
                <c:pt idx="28">
                  <c:v>1.8330511298836796</c:v>
                </c:pt>
                <c:pt idx="29">
                  <c:v>1.8184385208477654</c:v>
                </c:pt>
                <c:pt idx="30">
                  <c:v>1.903865318346861</c:v>
                </c:pt>
                <c:pt idx="31">
                  <c:v>2.2836192658671091</c:v>
                </c:pt>
                <c:pt idx="32">
                  <c:v>1.5752280257593669</c:v>
                </c:pt>
                <c:pt idx="33">
                  <c:v>1.7592257013934267</c:v>
                </c:pt>
                <c:pt idx="34">
                  <c:v>2.324726382729648</c:v>
                </c:pt>
                <c:pt idx="35">
                  <c:v>1.1535387515169253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FE-4EE4-A560-EB63DC8A54E2}"/>
            </c:ext>
          </c:extLst>
        </c:ser>
        <c:ser>
          <c:idx val="2"/>
          <c:order val="2"/>
          <c:tx>
            <c:strRef>
              <c:f>Figure5_data!$R$84</c:f>
              <c:strCache>
                <c:ptCount val="1"/>
                <c:pt idx="0">
                  <c:v>AHE (all workers)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Figure5_data!$O$85:$O$120</c:f>
              <c:strCache>
                <c:ptCount val="36"/>
                <c:pt idx="0">
                  <c:v>2011Q1</c:v>
                </c:pt>
                <c:pt idx="1">
                  <c:v>2011Q2</c:v>
                </c:pt>
                <c:pt idx="2">
                  <c:v>2011Q3</c:v>
                </c:pt>
                <c:pt idx="3">
                  <c:v>2011Q4</c:v>
                </c:pt>
                <c:pt idx="4">
                  <c:v>2012Q1</c:v>
                </c:pt>
                <c:pt idx="5">
                  <c:v>2012Q2</c:v>
                </c:pt>
                <c:pt idx="6">
                  <c:v>2012Q3</c:v>
                </c:pt>
                <c:pt idx="7">
                  <c:v>2012Q4</c:v>
                </c:pt>
                <c:pt idx="8">
                  <c:v>2013Q1</c:v>
                </c:pt>
                <c:pt idx="9">
                  <c:v>2013Q2</c:v>
                </c:pt>
                <c:pt idx="10">
                  <c:v>2013Q3</c:v>
                </c:pt>
                <c:pt idx="11">
                  <c:v>2013Q4</c:v>
                </c:pt>
                <c:pt idx="12">
                  <c:v>2014Q1</c:v>
                </c:pt>
                <c:pt idx="13">
                  <c:v>2014Q2</c:v>
                </c:pt>
                <c:pt idx="14">
                  <c:v>2014Q3</c:v>
                </c:pt>
                <c:pt idx="15">
                  <c:v>2014Q4</c:v>
                </c:pt>
                <c:pt idx="16">
                  <c:v>2015Q1</c:v>
                </c:pt>
                <c:pt idx="17">
                  <c:v>2015Q2</c:v>
                </c:pt>
                <c:pt idx="18">
                  <c:v>2015Q3</c:v>
                </c:pt>
                <c:pt idx="19">
                  <c:v>2015Q4</c:v>
                </c:pt>
                <c:pt idx="20">
                  <c:v>2016Q1</c:v>
                </c:pt>
                <c:pt idx="21">
                  <c:v>2016Q2</c:v>
                </c:pt>
                <c:pt idx="22">
                  <c:v>2016Q3</c:v>
                </c:pt>
                <c:pt idx="23">
                  <c:v>2016Q4</c:v>
                </c:pt>
                <c:pt idx="24">
                  <c:v>2017Q1</c:v>
                </c:pt>
                <c:pt idx="25">
                  <c:v>2017Q2</c:v>
                </c:pt>
                <c:pt idx="26">
                  <c:v>2017Q3</c:v>
                </c:pt>
                <c:pt idx="27">
                  <c:v>2017Q4</c:v>
                </c:pt>
                <c:pt idx="28">
                  <c:v>2018Q1</c:v>
                </c:pt>
                <c:pt idx="29">
                  <c:v>2018Q2</c:v>
                </c:pt>
                <c:pt idx="30">
                  <c:v>2018Q3</c:v>
                </c:pt>
                <c:pt idx="31">
                  <c:v>2018Q4</c:v>
                </c:pt>
                <c:pt idx="32">
                  <c:v>2019Q1</c:v>
                </c:pt>
                <c:pt idx="33">
                  <c:v>2019Q2</c:v>
                </c:pt>
                <c:pt idx="34">
                  <c:v>2019Q3</c:v>
                </c:pt>
                <c:pt idx="35">
                  <c:v>2019Q4</c:v>
                </c:pt>
              </c:strCache>
            </c:strRef>
          </c:cat>
          <c:val>
            <c:numRef>
              <c:f>Figure5_data!$R$85:$R$120</c:f>
              <c:numCache>
                <c:formatCode>General</c:formatCode>
                <c:ptCount val="36"/>
                <c:pt idx="0">
                  <c:v>1</c:v>
                </c:pt>
                <c:pt idx="1">
                  <c:v>1.1575361556572963</c:v>
                </c:pt>
                <c:pt idx="2">
                  <c:v>0.88597096755544202</c:v>
                </c:pt>
                <c:pt idx="3">
                  <c:v>0.88214551968646004</c:v>
                </c:pt>
                <c:pt idx="4">
                  <c:v>1.3161174026894922</c:v>
                </c:pt>
                <c:pt idx="5">
                  <c:v>0.95979268317573219</c:v>
                </c:pt>
                <c:pt idx="6">
                  <c:v>0.95530479451355166</c:v>
                </c:pt>
                <c:pt idx="7">
                  <c:v>1.2955311956111328</c:v>
                </c:pt>
                <c:pt idx="8">
                  <c:v>0.68760547849873876</c:v>
                </c:pt>
                <c:pt idx="9">
                  <c:v>1.3683070648617188</c:v>
                </c:pt>
                <c:pt idx="10">
                  <c:v>0.76566454991915078</c:v>
                </c:pt>
                <c:pt idx="11">
                  <c:v>0.93193212987068963</c:v>
                </c:pt>
                <c:pt idx="12">
                  <c:v>1.1799802558653187</c:v>
                </c:pt>
                <c:pt idx="13">
                  <c:v>1.0896270358866245</c:v>
                </c:pt>
                <c:pt idx="14">
                  <c:v>1.0006775186428649</c:v>
                </c:pt>
                <c:pt idx="15">
                  <c:v>0.74730474076756448</c:v>
                </c:pt>
                <c:pt idx="16">
                  <c:v>1.6509551249152625</c:v>
                </c:pt>
                <c:pt idx="17">
                  <c:v>1.1477815859617391</c:v>
                </c:pt>
                <c:pt idx="18">
                  <c:v>1.0600541061180857</c:v>
                </c:pt>
                <c:pt idx="19">
                  <c:v>1.1354789804726795</c:v>
                </c:pt>
                <c:pt idx="20">
                  <c:v>1.6112432481650294</c:v>
                </c:pt>
                <c:pt idx="21">
                  <c:v>1.439333753156659</c:v>
                </c:pt>
                <c:pt idx="22">
                  <c:v>1.1125131299099331</c:v>
                </c:pt>
                <c:pt idx="23">
                  <c:v>1.1852938967265187</c:v>
                </c:pt>
                <c:pt idx="24">
                  <c:v>1.4133348173667988</c:v>
                </c:pt>
                <c:pt idx="25">
                  <c:v>1.3258981234204494</c:v>
                </c:pt>
                <c:pt idx="26">
                  <c:v>1.7802747441003703</c:v>
                </c:pt>
                <c:pt idx="27">
                  <c:v>0.99942235211772212</c:v>
                </c:pt>
                <c:pt idx="28">
                  <c:v>1.5280892848862191</c:v>
                </c:pt>
                <c:pt idx="29">
                  <c:v>1.5922872522014966</c:v>
                </c:pt>
                <c:pt idx="30">
                  <c:v>1.8795402564902437</c:v>
                </c:pt>
                <c:pt idx="31">
                  <c:v>1.7140372116308462</c:v>
                </c:pt>
                <c:pt idx="32">
                  <c:v>1.3314610951674208</c:v>
                </c:pt>
                <c:pt idx="33">
                  <c:v>1.4692949694908857</c:v>
                </c:pt>
                <c:pt idx="34">
                  <c:v>1.531471131109424</c:v>
                </c:pt>
                <c:pt idx="35">
                  <c:v>1.4479478391682554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FE-4EE4-A560-EB63DC8A54E2}"/>
            </c:ext>
          </c:extLst>
        </c:ser>
        <c:ser>
          <c:idx val="4"/>
          <c:order val="3"/>
          <c:tx>
            <c:strRef>
              <c:f>Figure5_data!$S$84</c:f>
              <c:strCache>
                <c:ptCount val="1"/>
                <c:pt idx="0">
                  <c:v>ECI</c:v>
                </c:pt>
              </c:strCache>
            </c:strRef>
          </c:tx>
          <c:spPr>
            <a:ln w="25400" cap="rnd">
              <a:solidFill>
                <a:schemeClr val="accent5"/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Figure5_data!$O$85:$O$120</c:f>
              <c:strCache>
                <c:ptCount val="36"/>
                <c:pt idx="0">
                  <c:v>2011Q1</c:v>
                </c:pt>
                <c:pt idx="1">
                  <c:v>2011Q2</c:v>
                </c:pt>
                <c:pt idx="2">
                  <c:v>2011Q3</c:v>
                </c:pt>
                <c:pt idx="3">
                  <c:v>2011Q4</c:v>
                </c:pt>
                <c:pt idx="4">
                  <c:v>2012Q1</c:v>
                </c:pt>
                <c:pt idx="5">
                  <c:v>2012Q2</c:v>
                </c:pt>
                <c:pt idx="6">
                  <c:v>2012Q3</c:v>
                </c:pt>
                <c:pt idx="7">
                  <c:v>2012Q4</c:v>
                </c:pt>
                <c:pt idx="8">
                  <c:v>2013Q1</c:v>
                </c:pt>
                <c:pt idx="9">
                  <c:v>2013Q2</c:v>
                </c:pt>
                <c:pt idx="10">
                  <c:v>2013Q3</c:v>
                </c:pt>
                <c:pt idx="11">
                  <c:v>2013Q4</c:v>
                </c:pt>
                <c:pt idx="12">
                  <c:v>2014Q1</c:v>
                </c:pt>
                <c:pt idx="13">
                  <c:v>2014Q2</c:v>
                </c:pt>
                <c:pt idx="14">
                  <c:v>2014Q3</c:v>
                </c:pt>
                <c:pt idx="15">
                  <c:v>2014Q4</c:v>
                </c:pt>
                <c:pt idx="16">
                  <c:v>2015Q1</c:v>
                </c:pt>
                <c:pt idx="17">
                  <c:v>2015Q2</c:v>
                </c:pt>
                <c:pt idx="18">
                  <c:v>2015Q3</c:v>
                </c:pt>
                <c:pt idx="19">
                  <c:v>2015Q4</c:v>
                </c:pt>
                <c:pt idx="20">
                  <c:v>2016Q1</c:v>
                </c:pt>
                <c:pt idx="21">
                  <c:v>2016Q2</c:v>
                </c:pt>
                <c:pt idx="22">
                  <c:v>2016Q3</c:v>
                </c:pt>
                <c:pt idx="23">
                  <c:v>2016Q4</c:v>
                </c:pt>
                <c:pt idx="24">
                  <c:v>2017Q1</c:v>
                </c:pt>
                <c:pt idx="25">
                  <c:v>2017Q2</c:v>
                </c:pt>
                <c:pt idx="26">
                  <c:v>2017Q3</c:v>
                </c:pt>
                <c:pt idx="27">
                  <c:v>2017Q4</c:v>
                </c:pt>
                <c:pt idx="28">
                  <c:v>2018Q1</c:v>
                </c:pt>
                <c:pt idx="29">
                  <c:v>2018Q2</c:v>
                </c:pt>
                <c:pt idx="30">
                  <c:v>2018Q3</c:v>
                </c:pt>
                <c:pt idx="31">
                  <c:v>2018Q4</c:v>
                </c:pt>
                <c:pt idx="32">
                  <c:v>2019Q1</c:v>
                </c:pt>
                <c:pt idx="33">
                  <c:v>2019Q2</c:v>
                </c:pt>
                <c:pt idx="34">
                  <c:v>2019Q3</c:v>
                </c:pt>
                <c:pt idx="35">
                  <c:v>2019Q4</c:v>
                </c:pt>
              </c:strCache>
            </c:strRef>
          </c:cat>
          <c:val>
            <c:numRef>
              <c:f>Figure5_data!$S$85:$S$120</c:f>
              <c:numCache>
                <c:formatCode>General</c:formatCode>
                <c:ptCount val="36"/>
                <c:pt idx="0">
                  <c:v>1</c:v>
                </c:pt>
                <c:pt idx="1">
                  <c:v>1.4471910112359552</c:v>
                </c:pt>
                <c:pt idx="2">
                  <c:v>0.63370786516853927</c:v>
                </c:pt>
                <c:pt idx="3">
                  <c:v>0.79101123595505618</c:v>
                </c:pt>
                <c:pt idx="4">
                  <c:v>0.9438202247191011</c:v>
                </c:pt>
                <c:pt idx="5">
                  <c:v>0.93932584269662911</c:v>
                </c:pt>
                <c:pt idx="6">
                  <c:v>0.77752808988764044</c:v>
                </c:pt>
                <c:pt idx="7">
                  <c:v>0.62022471910112353</c:v>
                </c:pt>
                <c:pt idx="8">
                  <c:v>1.0831460674157303</c:v>
                </c:pt>
                <c:pt idx="9">
                  <c:v>0.92134831460674149</c:v>
                </c:pt>
                <c:pt idx="10">
                  <c:v>0.7640449438202247</c:v>
                </c:pt>
                <c:pt idx="11">
                  <c:v>0.91235955056179763</c:v>
                </c:pt>
                <c:pt idx="12">
                  <c:v>0.45393258426966293</c:v>
                </c:pt>
                <c:pt idx="13">
                  <c:v>1.5191011235955054</c:v>
                </c:pt>
                <c:pt idx="14">
                  <c:v>1.2</c:v>
                </c:pt>
                <c:pt idx="15">
                  <c:v>1.0426966292134829</c:v>
                </c:pt>
                <c:pt idx="16">
                  <c:v>1.1865168539325843</c:v>
                </c:pt>
                <c:pt idx="17">
                  <c:v>0</c:v>
                </c:pt>
                <c:pt idx="18">
                  <c:v>1.1775280898876404</c:v>
                </c:pt>
                <c:pt idx="19">
                  <c:v>0.87640449438202239</c:v>
                </c:pt>
                <c:pt idx="20">
                  <c:v>1.0202247191011236</c:v>
                </c:pt>
                <c:pt idx="21">
                  <c:v>1.1595505617977528</c:v>
                </c:pt>
                <c:pt idx="22">
                  <c:v>0.86292134831460665</c:v>
                </c:pt>
                <c:pt idx="23">
                  <c:v>1.0022471910112358</c:v>
                </c:pt>
                <c:pt idx="24">
                  <c:v>1.1415730337078651</c:v>
                </c:pt>
                <c:pt idx="25">
                  <c:v>1.1325842696629214</c:v>
                </c:pt>
                <c:pt idx="26">
                  <c:v>1.4112359550561797</c:v>
                </c:pt>
                <c:pt idx="27">
                  <c:v>0.97528089887640446</c:v>
                </c:pt>
                <c:pt idx="28">
                  <c:v>1.6719101123595506</c:v>
                </c:pt>
                <c:pt idx="29">
                  <c:v>1.101123595505618</c:v>
                </c:pt>
                <c:pt idx="30">
                  <c:v>1.3707865168539324</c:v>
                </c:pt>
                <c:pt idx="31">
                  <c:v>1.2224719101123596</c:v>
                </c:pt>
                <c:pt idx="32">
                  <c:v>1.2134831460674158</c:v>
                </c:pt>
                <c:pt idx="33">
                  <c:v>0.93483146067415734</c:v>
                </c:pt>
                <c:pt idx="34">
                  <c:v>1.4696629213483146</c:v>
                </c:pt>
                <c:pt idx="35">
                  <c:v>1.1910112359550562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FE-4EE4-A560-EB63DC8A5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2623"/>
        <c:axId val="17809279"/>
      </c:lineChart>
      <c:lineChart>
        <c:grouping val="standard"/>
        <c:varyColors val="0"/>
        <c:ser>
          <c:idx val="5"/>
          <c:order val="4"/>
          <c:tx>
            <c:v>Negative unemployment-rate gap</c:v>
          </c:tx>
          <c:spPr>
            <a:ln w="41275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Figure5_data!$M$85:$M$120</c:f>
              <c:numCache>
                <c:formatCode>General</c:formatCode>
                <c:ptCount val="36"/>
                <c:pt idx="2">
                  <c:v>0</c:v>
                </c:pt>
                <c:pt idx="3">
                  <c:v>0</c:v>
                </c:pt>
                <c:pt idx="4">
                  <c:v>0.38166666666666771</c:v>
                </c:pt>
                <c:pt idx="5">
                  <c:v>0.71433333333333238</c:v>
                </c:pt>
                <c:pt idx="6">
                  <c:v>0.74500000000000099</c:v>
                </c:pt>
                <c:pt idx="7">
                  <c:v>0.84066666666666734</c:v>
                </c:pt>
                <c:pt idx="8">
                  <c:v>1.016</c:v>
                </c:pt>
                <c:pt idx="9">
                  <c:v>0.94066666666666698</c:v>
                </c:pt>
                <c:pt idx="10">
                  <c:v>0.99166666666666714</c:v>
                </c:pt>
                <c:pt idx="11">
                  <c:v>1.1846666666666668</c:v>
                </c:pt>
                <c:pt idx="12">
                  <c:v>1.3666666666666663</c:v>
                </c:pt>
                <c:pt idx="13">
                  <c:v>1.5243333333333329</c:v>
                </c:pt>
                <c:pt idx="14">
                  <c:v>1.9009999999999998</c:v>
                </c:pt>
                <c:pt idx="15">
                  <c:v>1.9623333333333335</c:v>
                </c:pt>
                <c:pt idx="16">
                  <c:v>2.2759999999999998</c:v>
                </c:pt>
                <c:pt idx="17">
                  <c:v>2.4106666666666667</c:v>
                </c:pt>
                <c:pt idx="18">
                  <c:v>2.480666666666667</c:v>
                </c:pt>
                <c:pt idx="19">
                  <c:v>2.7900000000000009</c:v>
                </c:pt>
                <c:pt idx="20">
                  <c:v>2.8376666666666672</c:v>
                </c:pt>
                <c:pt idx="21">
                  <c:v>2.9236666666666666</c:v>
                </c:pt>
                <c:pt idx="22">
                  <c:v>2.9489999999999998</c:v>
                </c:pt>
                <c:pt idx="23">
                  <c:v>2.9420000000000002</c:v>
                </c:pt>
                <c:pt idx="24">
                  <c:v>3.070333333333334</c:v>
                </c:pt>
                <c:pt idx="25">
                  <c:v>3.2653333333333334</c:v>
                </c:pt>
                <c:pt idx="26">
                  <c:v>3.4603333333333328</c:v>
                </c:pt>
                <c:pt idx="27">
                  <c:v>3.5230000000000006</c:v>
                </c:pt>
                <c:pt idx="28">
                  <c:v>3.6846666666666676</c:v>
                </c:pt>
                <c:pt idx="29">
                  <c:v>3.7463333333333342</c:v>
                </c:pt>
                <c:pt idx="30">
                  <c:v>3.8746666666666667</c:v>
                </c:pt>
                <c:pt idx="31">
                  <c:v>4.0363333333333333</c:v>
                </c:pt>
                <c:pt idx="32">
                  <c:v>3.9980000000000002</c:v>
                </c:pt>
                <c:pt idx="33">
                  <c:v>3.9263333333333335</c:v>
                </c:pt>
                <c:pt idx="34">
                  <c:v>4.1546666666666674</c:v>
                </c:pt>
                <c:pt idx="35">
                  <c:v>4.1496666666666666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1FE-4EE4-A560-EB63DC8A5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804143"/>
        <c:axId val="2045803727"/>
      </c:lineChart>
      <c:catAx>
        <c:axId val="178026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09279"/>
        <c:crosses val="autoZero"/>
        <c:auto val="1"/>
        <c:lblAlgn val="ctr"/>
        <c:lblOffset val="100"/>
        <c:tickLblSkip val="8"/>
        <c:tickMarkSkip val="4"/>
        <c:noMultiLvlLbl val="0"/>
      </c:catAx>
      <c:valAx>
        <c:axId val="17809279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02623"/>
        <c:crosses val="autoZero"/>
        <c:crossBetween val="between"/>
      </c:valAx>
      <c:valAx>
        <c:axId val="2045803727"/>
        <c:scaling>
          <c:orientation val="minMax"/>
          <c:max val="5"/>
          <c:min val="-2.5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804143"/>
        <c:crosses val="max"/>
        <c:crossBetween val="between"/>
        <c:majorUnit val="1.25"/>
      </c:valAx>
      <c:catAx>
        <c:axId val="2045804143"/>
        <c:scaling>
          <c:orientation val="minMax"/>
        </c:scaling>
        <c:delete val="1"/>
        <c:axPos val="b"/>
        <c:majorTickMark val="out"/>
        <c:minorTickMark val="none"/>
        <c:tickLblPos val="nextTo"/>
        <c:crossAx val="20458037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First</c:v>
          </c:tx>
          <c:spPr>
            <a:ln w="412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Figure8_data!$A$2:$A$120</c:f>
              <c:numCache>
                <c:formatCode>yyyy\-mm\-dd</c:formatCode>
                <c:ptCount val="119"/>
                <c:pt idx="0">
                  <c:v>32964</c:v>
                </c:pt>
                <c:pt idx="1">
                  <c:v>33055</c:v>
                </c:pt>
                <c:pt idx="2">
                  <c:v>33147</c:v>
                </c:pt>
                <c:pt idx="3">
                  <c:v>33239</c:v>
                </c:pt>
                <c:pt idx="4">
                  <c:v>33329</c:v>
                </c:pt>
                <c:pt idx="5">
                  <c:v>33420</c:v>
                </c:pt>
                <c:pt idx="6">
                  <c:v>33512</c:v>
                </c:pt>
                <c:pt idx="7">
                  <c:v>33604</c:v>
                </c:pt>
                <c:pt idx="8">
                  <c:v>33695</c:v>
                </c:pt>
                <c:pt idx="9">
                  <c:v>33786</c:v>
                </c:pt>
                <c:pt idx="10">
                  <c:v>33878</c:v>
                </c:pt>
                <c:pt idx="11">
                  <c:v>33970</c:v>
                </c:pt>
                <c:pt idx="12">
                  <c:v>34060</c:v>
                </c:pt>
                <c:pt idx="13">
                  <c:v>34151</c:v>
                </c:pt>
                <c:pt idx="14">
                  <c:v>34243</c:v>
                </c:pt>
                <c:pt idx="15">
                  <c:v>34335</c:v>
                </c:pt>
                <c:pt idx="16">
                  <c:v>34425</c:v>
                </c:pt>
                <c:pt idx="17">
                  <c:v>34516</c:v>
                </c:pt>
                <c:pt idx="18">
                  <c:v>34608</c:v>
                </c:pt>
                <c:pt idx="19">
                  <c:v>34700</c:v>
                </c:pt>
                <c:pt idx="20">
                  <c:v>34790</c:v>
                </c:pt>
                <c:pt idx="21">
                  <c:v>34881</c:v>
                </c:pt>
                <c:pt idx="22">
                  <c:v>34973</c:v>
                </c:pt>
                <c:pt idx="23">
                  <c:v>35065</c:v>
                </c:pt>
                <c:pt idx="24">
                  <c:v>35156</c:v>
                </c:pt>
                <c:pt idx="25">
                  <c:v>35247</c:v>
                </c:pt>
                <c:pt idx="26">
                  <c:v>35339</c:v>
                </c:pt>
                <c:pt idx="27">
                  <c:v>35431</c:v>
                </c:pt>
                <c:pt idx="28">
                  <c:v>35521</c:v>
                </c:pt>
                <c:pt idx="29">
                  <c:v>35612</c:v>
                </c:pt>
                <c:pt idx="30">
                  <c:v>35704</c:v>
                </c:pt>
                <c:pt idx="31">
                  <c:v>35796</c:v>
                </c:pt>
                <c:pt idx="32">
                  <c:v>35886</c:v>
                </c:pt>
                <c:pt idx="33">
                  <c:v>35977</c:v>
                </c:pt>
                <c:pt idx="34">
                  <c:v>36069</c:v>
                </c:pt>
                <c:pt idx="35">
                  <c:v>36161</c:v>
                </c:pt>
                <c:pt idx="36">
                  <c:v>36251</c:v>
                </c:pt>
                <c:pt idx="37">
                  <c:v>36342</c:v>
                </c:pt>
                <c:pt idx="38">
                  <c:v>36434</c:v>
                </c:pt>
                <c:pt idx="39">
                  <c:v>36526</c:v>
                </c:pt>
                <c:pt idx="40">
                  <c:v>36617</c:v>
                </c:pt>
                <c:pt idx="41">
                  <c:v>36708</c:v>
                </c:pt>
                <c:pt idx="42">
                  <c:v>36800</c:v>
                </c:pt>
                <c:pt idx="43">
                  <c:v>36892</c:v>
                </c:pt>
                <c:pt idx="44">
                  <c:v>36982</c:v>
                </c:pt>
                <c:pt idx="45">
                  <c:v>37073</c:v>
                </c:pt>
                <c:pt idx="46">
                  <c:v>37165</c:v>
                </c:pt>
                <c:pt idx="47">
                  <c:v>37257</c:v>
                </c:pt>
                <c:pt idx="48">
                  <c:v>37347</c:v>
                </c:pt>
                <c:pt idx="49">
                  <c:v>37438</c:v>
                </c:pt>
                <c:pt idx="50">
                  <c:v>37530</c:v>
                </c:pt>
                <c:pt idx="51">
                  <c:v>37622</c:v>
                </c:pt>
                <c:pt idx="52">
                  <c:v>37712</c:v>
                </c:pt>
                <c:pt idx="53">
                  <c:v>37803</c:v>
                </c:pt>
                <c:pt idx="54">
                  <c:v>37895</c:v>
                </c:pt>
                <c:pt idx="55">
                  <c:v>37987</c:v>
                </c:pt>
                <c:pt idx="56">
                  <c:v>38078</c:v>
                </c:pt>
                <c:pt idx="57">
                  <c:v>38169</c:v>
                </c:pt>
                <c:pt idx="58">
                  <c:v>38261</c:v>
                </c:pt>
                <c:pt idx="59">
                  <c:v>38353</c:v>
                </c:pt>
                <c:pt idx="60">
                  <c:v>38443</c:v>
                </c:pt>
                <c:pt idx="61">
                  <c:v>38534</c:v>
                </c:pt>
                <c:pt idx="62">
                  <c:v>38626</c:v>
                </c:pt>
                <c:pt idx="63">
                  <c:v>38718</c:v>
                </c:pt>
                <c:pt idx="64">
                  <c:v>38808</c:v>
                </c:pt>
                <c:pt idx="65">
                  <c:v>38899</c:v>
                </c:pt>
                <c:pt idx="66">
                  <c:v>38991</c:v>
                </c:pt>
                <c:pt idx="67">
                  <c:v>39083</c:v>
                </c:pt>
                <c:pt idx="68">
                  <c:v>39173</c:v>
                </c:pt>
                <c:pt idx="69">
                  <c:v>39264</c:v>
                </c:pt>
                <c:pt idx="70">
                  <c:v>39356</c:v>
                </c:pt>
                <c:pt idx="71">
                  <c:v>39448</c:v>
                </c:pt>
                <c:pt idx="72">
                  <c:v>39539</c:v>
                </c:pt>
                <c:pt idx="73">
                  <c:v>39630</c:v>
                </c:pt>
                <c:pt idx="74">
                  <c:v>39722</c:v>
                </c:pt>
                <c:pt idx="75">
                  <c:v>39814</c:v>
                </c:pt>
                <c:pt idx="76">
                  <c:v>39904</c:v>
                </c:pt>
                <c:pt idx="77">
                  <c:v>39995</c:v>
                </c:pt>
                <c:pt idx="78">
                  <c:v>40087</c:v>
                </c:pt>
                <c:pt idx="79">
                  <c:v>40179</c:v>
                </c:pt>
                <c:pt idx="80">
                  <c:v>40269</c:v>
                </c:pt>
                <c:pt idx="81">
                  <c:v>40360</c:v>
                </c:pt>
                <c:pt idx="82">
                  <c:v>40452</c:v>
                </c:pt>
                <c:pt idx="83">
                  <c:v>40544</c:v>
                </c:pt>
                <c:pt idx="84">
                  <c:v>40634</c:v>
                </c:pt>
                <c:pt idx="85">
                  <c:v>40725</c:v>
                </c:pt>
                <c:pt idx="86">
                  <c:v>40817</c:v>
                </c:pt>
                <c:pt idx="87">
                  <c:v>40909</c:v>
                </c:pt>
                <c:pt idx="88">
                  <c:v>41000</c:v>
                </c:pt>
                <c:pt idx="89">
                  <c:v>41091</c:v>
                </c:pt>
                <c:pt idx="90">
                  <c:v>41183</c:v>
                </c:pt>
                <c:pt idx="91">
                  <c:v>41275</c:v>
                </c:pt>
                <c:pt idx="92">
                  <c:v>41365</c:v>
                </c:pt>
                <c:pt idx="93">
                  <c:v>41456</c:v>
                </c:pt>
                <c:pt idx="94">
                  <c:v>41548</c:v>
                </c:pt>
                <c:pt idx="95">
                  <c:v>41640</c:v>
                </c:pt>
                <c:pt idx="96">
                  <c:v>41730</c:v>
                </c:pt>
                <c:pt idx="97">
                  <c:v>41821</c:v>
                </c:pt>
                <c:pt idx="98">
                  <c:v>41913</c:v>
                </c:pt>
                <c:pt idx="99">
                  <c:v>42005</c:v>
                </c:pt>
                <c:pt idx="100">
                  <c:v>42095</c:v>
                </c:pt>
                <c:pt idx="101">
                  <c:v>42186</c:v>
                </c:pt>
                <c:pt idx="102">
                  <c:v>42278</c:v>
                </c:pt>
                <c:pt idx="103">
                  <c:v>42370</c:v>
                </c:pt>
                <c:pt idx="104">
                  <c:v>42461</c:v>
                </c:pt>
                <c:pt idx="105">
                  <c:v>42552</c:v>
                </c:pt>
                <c:pt idx="106">
                  <c:v>42644</c:v>
                </c:pt>
                <c:pt idx="107">
                  <c:v>42736</c:v>
                </c:pt>
                <c:pt idx="108">
                  <c:v>42826</c:v>
                </c:pt>
                <c:pt idx="109">
                  <c:v>42917</c:v>
                </c:pt>
                <c:pt idx="110">
                  <c:v>43009</c:v>
                </c:pt>
                <c:pt idx="111">
                  <c:v>43101</c:v>
                </c:pt>
                <c:pt idx="112">
                  <c:v>43191</c:v>
                </c:pt>
                <c:pt idx="113">
                  <c:v>43282</c:v>
                </c:pt>
                <c:pt idx="114">
                  <c:v>43374</c:v>
                </c:pt>
                <c:pt idx="115">
                  <c:v>43466</c:v>
                </c:pt>
                <c:pt idx="116">
                  <c:v>43556</c:v>
                </c:pt>
                <c:pt idx="117">
                  <c:v>43647</c:v>
                </c:pt>
                <c:pt idx="118">
                  <c:v>43739</c:v>
                </c:pt>
              </c:numCache>
            </c:numRef>
          </c:cat>
          <c:val>
            <c:numRef>
              <c:f>Figure8_data!$B$2:$B$120</c:f>
              <c:numCache>
                <c:formatCode>General</c:formatCode>
                <c:ptCount val="119"/>
                <c:pt idx="0">
                  <c:v>1.0141203716599001</c:v>
                </c:pt>
                <c:pt idx="1">
                  <c:v>0.65118086388304097</c:v>
                </c:pt>
                <c:pt idx="2">
                  <c:v>0.35389775960168801</c:v>
                </c:pt>
                <c:pt idx="3">
                  <c:v>0.47278400147769301</c:v>
                </c:pt>
                <c:pt idx="4">
                  <c:v>0.73034954891940196</c:v>
                </c:pt>
                <c:pt idx="5">
                  <c:v>-0.162824960075824</c:v>
                </c:pt>
                <c:pt idx="6">
                  <c:v>0.172635185150531</c:v>
                </c:pt>
                <c:pt idx="7">
                  <c:v>-0.255037819594153</c:v>
                </c:pt>
                <c:pt idx="8">
                  <c:v>-0.24431627811307499</c:v>
                </c:pt>
                <c:pt idx="9">
                  <c:v>-6.4753510751486096E-2</c:v>
                </c:pt>
                <c:pt idx="10">
                  <c:v>-0.42682992922172303</c:v>
                </c:pt>
                <c:pt idx="11">
                  <c:v>-0.20335540816713299</c:v>
                </c:pt>
                <c:pt idx="12">
                  <c:v>-0.41340823542496002</c:v>
                </c:pt>
                <c:pt idx="13">
                  <c:v>-0.32740934121328003</c:v>
                </c:pt>
                <c:pt idx="14">
                  <c:v>-0.36026007675602301</c:v>
                </c:pt>
                <c:pt idx="15">
                  <c:v>-0.211446116775518</c:v>
                </c:pt>
                <c:pt idx="16">
                  <c:v>-0.18341571444777</c:v>
                </c:pt>
                <c:pt idx="17">
                  <c:v>-0.11562023853327701</c:v>
                </c:pt>
                <c:pt idx="18">
                  <c:v>-7.0157389807038603E-2</c:v>
                </c:pt>
                <c:pt idx="19">
                  <c:v>-7.3135166899740103E-2</c:v>
                </c:pt>
                <c:pt idx="20">
                  <c:v>-7.20189970299005E-2</c:v>
                </c:pt>
                <c:pt idx="21">
                  <c:v>0.25855435243734398</c:v>
                </c:pt>
                <c:pt idx="22">
                  <c:v>6.0011009602761196E-3</c:v>
                </c:pt>
                <c:pt idx="23">
                  <c:v>0.251723158720836</c:v>
                </c:pt>
                <c:pt idx="24">
                  <c:v>0.75809885755398199</c:v>
                </c:pt>
                <c:pt idx="25">
                  <c:v>0.62810589020588703</c:v>
                </c:pt>
                <c:pt idx="26">
                  <c:v>1.1865896318865601</c:v>
                </c:pt>
                <c:pt idx="27">
                  <c:v>1.0481330686228201</c:v>
                </c:pt>
                <c:pt idx="28">
                  <c:v>0.66861572106566003</c:v>
                </c:pt>
                <c:pt idx="29">
                  <c:v>1.3457672415741899</c:v>
                </c:pt>
                <c:pt idx="30">
                  <c:v>1.4449893687134601</c:v>
                </c:pt>
                <c:pt idx="31">
                  <c:v>1.32897705670179</c:v>
                </c:pt>
                <c:pt idx="32">
                  <c:v>1.44070266544411</c:v>
                </c:pt>
                <c:pt idx="33">
                  <c:v>1.5475693714282299</c:v>
                </c:pt>
                <c:pt idx="34">
                  <c:v>0.82544914108221001</c:v>
                </c:pt>
                <c:pt idx="35">
                  <c:v>1.3823422517324899</c:v>
                </c:pt>
                <c:pt idx="36">
                  <c:v>1.6793893060240901</c:v>
                </c:pt>
                <c:pt idx="37">
                  <c:v>1.26168397672571</c:v>
                </c:pt>
                <c:pt idx="38">
                  <c:v>1.6688460940079</c:v>
                </c:pt>
                <c:pt idx="39">
                  <c:v>1.3980951154269601</c:v>
                </c:pt>
                <c:pt idx="40">
                  <c:v>1.32699509056148</c:v>
                </c:pt>
                <c:pt idx="41">
                  <c:v>1.4915646739008801</c:v>
                </c:pt>
                <c:pt idx="42">
                  <c:v>1.2039198988820501</c:v>
                </c:pt>
                <c:pt idx="43">
                  <c:v>0.98465243636480204</c:v>
                </c:pt>
                <c:pt idx="44">
                  <c:v>0.84760294904080402</c:v>
                </c:pt>
                <c:pt idx="45">
                  <c:v>0.607169324977061</c:v>
                </c:pt>
                <c:pt idx="46">
                  <c:v>0.25070237088910302</c:v>
                </c:pt>
                <c:pt idx="47">
                  <c:v>0.29428462186142401</c:v>
                </c:pt>
                <c:pt idx="48">
                  <c:v>0.193405677956692</c:v>
                </c:pt>
                <c:pt idx="49">
                  <c:v>-0.38892453503435598</c:v>
                </c:pt>
                <c:pt idx="50">
                  <c:v>0.41834074797684201</c:v>
                </c:pt>
                <c:pt idx="51">
                  <c:v>-0.58290467823203995</c:v>
                </c:pt>
                <c:pt idx="52">
                  <c:v>-0.71500404689302999</c:v>
                </c:pt>
                <c:pt idx="53">
                  <c:v>-1.0772006586204701</c:v>
                </c:pt>
                <c:pt idx="54">
                  <c:v>-1.28067409298556</c:v>
                </c:pt>
                <c:pt idx="55">
                  <c:v>-1.1591280151121</c:v>
                </c:pt>
                <c:pt idx="56">
                  <c:v>-1.03590061184309</c:v>
                </c:pt>
                <c:pt idx="57">
                  <c:v>-0.42089516460509702</c:v>
                </c:pt>
                <c:pt idx="58">
                  <c:v>-1.1958514091679699</c:v>
                </c:pt>
                <c:pt idx="59">
                  <c:v>-0.50222664540961204</c:v>
                </c:pt>
                <c:pt idx="60">
                  <c:v>-0.76614573833858901</c:v>
                </c:pt>
                <c:pt idx="61">
                  <c:v>-0.341345139242764</c:v>
                </c:pt>
                <c:pt idx="62">
                  <c:v>0.25132619316538002</c:v>
                </c:pt>
                <c:pt idx="63">
                  <c:v>0.29239081336519102</c:v>
                </c:pt>
                <c:pt idx="64">
                  <c:v>1.06569371448622</c:v>
                </c:pt>
                <c:pt idx="65">
                  <c:v>0.76986425683826898</c:v>
                </c:pt>
                <c:pt idx="66">
                  <c:v>1.3182102418425501</c:v>
                </c:pt>
                <c:pt idx="67">
                  <c:v>0.87900194260186604</c:v>
                </c:pt>
                <c:pt idx="68">
                  <c:v>1.3065603722469801</c:v>
                </c:pt>
                <c:pt idx="69">
                  <c:v>1.1608249815857701</c:v>
                </c:pt>
                <c:pt idx="70">
                  <c:v>0.97921600027741396</c:v>
                </c:pt>
                <c:pt idx="71">
                  <c:v>1.72227422396609</c:v>
                </c:pt>
                <c:pt idx="72">
                  <c:v>0.77818533592071304</c:v>
                </c:pt>
                <c:pt idx="73">
                  <c:v>0.90670047191916903</c:v>
                </c:pt>
                <c:pt idx="74">
                  <c:v>0.295748744322607</c:v>
                </c:pt>
                <c:pt idx="75">
                  <c:v>0.51053118418808197</c:v>
                </c:pt>
                <c:pt idx="76">
                  <c:v>-0.64626889023100298</c:v>
                </c:pt>
                <c:pt idx="77">
                  <c:v>0.16541779225615399</c:v>
                </c:pt>
                <c:pt idx="78">
                  <c:v>-0.6139015342477</c:v>
                </c:pt>
                <c:pt idx="79">
                  <c:v>-1.63771038065716</c:v>
                </c:pt>
                <c:pt idx="80">
                  <c:v>-1.3020134654737101</c:v>
                </c:pt>
                <c:pt idx="81">
                  <c:v>-2.18866838026945</c:v>
                </c:pt>
                <c:pt idx="82">
                  <c:v>-2.0655675430683198</c:v>
                </c:pt>
                <c:pt idx="83">
                  <c:v>-2.4596129847115802</c:v>
                </c:pt>
                <c:pt idx="84">
                  <c:v>-2.3344914676605701</c:v>
                </c:pt>
                <c:pt idx="85">
                  <c:v>-2.4677020660570999</c:v>
                </c:pt>
                <c:pt idx="86">
                  <c:v>-2.5230329078047702</c:v>
                </c:pt>
                <c:pt idx="87">
                  <c:v>-1.93512072751112</c:v>
                </c:pt>
                <c:pt idx="88">
                  <c:v>-1.92040003358023</c:v>
                </c:pt>
                <c:pt idx="89">
                  <c:v>-1.98092869008562</c:v>
                </c:pt>
                <c:pt idx="90">
                  <c:v>-1.5191580464626999</c:v>
                </c:pt>
                <c:pt idx="91">
                  <c:v>-1.79580067689573</c:v>
                </c:pt>
                <c:pt idx="92">
                  <c:v>-1.34739732579978</c:v>
                </c:pt>
                <c:pt idx="93">
                  <c:v>-1.2173213224620101</c:v>
                </c:pt>
                <c:pt idx="94">
                  <c:v>-0.70740404103765997</c:v>
                </c:pt>
                <c:pt idx="95">
                  <c:v>-0.74997088374973797</c:v>
                </c:pt>
                <c:pt idx="96">
                  <c:v>-0.95294725532292102</c:v>
                </c:pt>
                <c:pt idx="97">
                  <c:v>-0.76126287021030103</c:v>
                </c:pt>
                <c:pt idx="98">
                  <c:v>-1.41966065948765</c:v>
                </c:pt>
                <c:pt idx="99">
                  <c:v>-0.54940277710543495</c:v>
                </c:pt>
                <c:pt idx="100">
                  <c:v>-0.69491527653602203</c:v>
                </c:pt>
                <c:pt idx="101">
                  <c:v>-0.36036049961144301</c:v>
                </c:pt>
                <c:pt idx="102">
                  <c:v>-0.15028050671123599</c:v>
                </c:pt>
                <c:pt idx="103">
                  <c:v>-0.37304819578625498</c:v>
                </c:pt>
                <c:pt idx="104">
                  <c:v>-0.108583019614529</c:v>
                </c:pt>
                <c:pt idx="105">
                  <c:v>-0.22026553758980799</c:v>
                </c:pt>
                <c:pt idx="106">
                  <c:v>-1.3973121335355099E-2</c:v>
                </c:pt>
                <c:pt idx="107">
                  <c:v>-2.15796815051768E-2</c:v>
                </c:pt>
                <c:pt idx="108">
                  <c:v>-2.57466749935698E-2</c:v>
                </c:pt>
                <c:pt idx="109">
                  <c:v>0.27872481067531701</c:v>
                </c:pt>
                <c:pt idx="110">
                  <c:v>1.8510814333867798E-2</c:v>
                </c:pt>
                <c:pt idx="111">
                  <c:v>0.59887077962475799</c:v>
                </c:pt>
                <c:pt idx="112">
                  <c:v>0.62214455135065305</c:v>
                </c:pt>
                <c:pt idx="113">
                  <c:v>0.662306156856871</c:v>
                </c:pt>
                <c:pt idx="114">
                  <c:v>0.92330376728950903</c:v>
                </c:pt>
                <c:pt idx="115">
                  <c:v>0.62350213113992803</c:v>
                </c:pt>
                <c:pt idx="116">
                  <c:v>0.688456908873047</c:v>
                </c:pt>
                <c:pt idx="117">
                  <c:v>0.93463516543779501</c:v>
                </c:pt>
                <c:pt idx="118">
                  <c:v>0.37761410380510502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CC-4C15-A056-A50B1FB546BF}"/>
            </c:ext>
          </c:extLst>
        </c:ser>
        <c:ser>
          <c:idx val="1"/>
          <c:order val="1"/>
          <c:tx>
            <c:v>Second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Figure8_data!$A$2:$A$120</c:f>
              <c:numCache>
                <c:formatCode>yyyy\-mm\-dd</c:formatCode>
                <c:ptCount val="119"/>
                <c:pt idx="0">
                  <c:v>32964</c:v>
                </c:pt>
                <c:pt idx="1">
                  <c:v>33055</c:v>
                </c:pt>
                <c:pt idx="2">
                  <c:v>33147</c:v>
                </c:pt>
                <c:pt idx="3">
                  <c:v>33239</c:v>
                </c:pt>
                <c:pt idx="4">
                  <c:v>33329</c:v>
                </c:pt>
                <c:pt idx="5">
                  <c:v>33420</c:v>
                </c:pt>
                <c:pt idx="6">
                  <c:v>33512</c:v>
                </c:pt>
                <c:pt idx="7">
                  <c:v>33604</c:v>
                </c:pt>
                <c:pt idx="8">
                  <c:v>33695</c:v>
                </c:pt>
                <c:pt idx="9">
                  <c:v>33786</c:v>
                </c:pt>
                <c:pt idx="10">
                  <c:v>33878</c:v>
                </c:pt>
                <c:pt idx="11">
                  <c:v>33970</c:v>
                </c:pt>
                <c:pt idx="12">
                  <c:v>34060</c:v>
                </c:pt>
                <c:pt idx="13">
                  <c:v>34151</c:v>
                </c:pt>
                <c:pt idx="14">
                  <c:v>34243</c:v>
                </c:pt>
                <c:pt idx="15">
                  <c:v>34335</c:v>
                </c:pt>
                <c:pt idx="16">
                  <c:v>34425</c:v>
                </c:pt>
                <c:pt idx="17">
                  <c:v>34516</c:v>
                </c:pt>
                <c:pt idx="18">
                  <c:v>34608</c:v>
                </c:pt>
                <c:pt idx="19">
                  <c:v>34700</c:v>
                </c:pt>
                <c:pt idx="20">
                  <c:v>34790</c:v>
                </c:pt>
                <c:pt idx="21">
                  <c:v>34881</c:v>
                </c:pt>
                <c:pt idx="22">
                  <c:v>34973</c:v>
                </c:pt>
                <c:pt idx="23">
                  <c:v>35065</c:v>
                </c:pt>
                <c:pt idx="24">
                  <c:v>35156</c:v>
                </c:pt>
                <c:pt idx="25">
                  <c:v>35247</c:v>
                </c:pt>
                <c:pt idx="26">
                  <c:v>35339</c:v>
                </c:pt>
                <c:pt idx="27">
                  <c:v>35431</c:v>
                </c:pt>
                <c:pt idx="28">
                  <c:v>35521</c:v>
                </c:pt>
                <c:pt idx="29">
                  <c:v>35612</c:v>
                </c:pt>
                <c:pt idx="30">
                  <c:v>35704</c:v>
                </c:pt>
                <c:pt idx="31">
                  <c:v>35796</c:v>
                </c:pt>
                <c:pt idx="32">
                  <c:v>35886</c:v>
                </c:pt>
                <c:pt idx="33">
                  <c:v>35977</c:v>
                </c:pt>
                <c:pt idx="34">
                  <c:v>36069</c:v>
                </c:pt>
                <c:pt idx="35">
                  <c:v>36161</c:v>
                </c:pt>
                <c:pt idx="36">
                  <c:v>36251</c:v>
                </c:pt>
                <c:pt idx="37">
                  <c:v>36342</c:v>
                </c:pt>
                <c:pt idx="38">
                  <c:v>36434</c:v>
                </c:pt>
                <c:pt idx="39">
                  <c:v>36526</c:v>
                </c:pt>
                <c:pt idx="40">
                  <c:v>36617</c:v>
                </c:pt>
                <c:pt idx="41">
                  <c:v>36708</c:v>
                </c:pt>
                <c:pt idx="42">
                  <c:v>36800</c:v>
                </c:pt>
                <c:pt idx="43">
                  <c:v>36892</c:v>
                </c:pt>
                <c:pt idx="44">
                  <c:v>36982</c:v>
                </c:pt>
                <c:pt idx="45">
                  <c:v>37073</c:v>
                </c:pt>
                <c:pt idx="46">
                  <c:v>37165</c:v>
                </c:pt>
                <c:pt idx="47">
                  <c:v>37257</c:v>
                </c:pt>
                <c:pt idx="48">
                  <c:v>37347</c:v>
                </c:pt>
                <c:pt idx="49">
                  <c:v>37438</c:v>
                </c:pt>
                <c:pt idx="50">
                  <c:v>37530</c:v>
                </c:pt>
                <c:pt idx="51">
                  <c:v>37622</c:v>
                </c:pt>
                <c:pt idx="52">
                  <c:v>37712</c:v>
                </c:pt>
                <c:pt idx="53">
                  <c:v>37803</c:v>
                </c:pt>
                <c:pt idx="54">
                  <c:v>37895</c:v>
                </c:pt>
                <c:pt idx="55">
                  <c:v>37987</c:v>
                </c:pt>
                <c:pt idx="56">
                  <c:v>38078</c:v>
                </c:pt>
                <c:pt idx="57">
                  <c:v>38169</c:v>
                </c:pt>
                <c:pt idx="58">
                  <c:v>38261</c:v>
                </c:pt>
                <c:pt idx="59">
                  <c:v>38353</c:v>
                </c:pt>
                <c:pt idx="60">
                  <c:v>38443</c:v>
                </c:pt>
                <c:pt idx="61">
                  <c:v>38534</c:v>
                </c:pt>
                <c:pt idx="62">
                  <c:v>38626</c:v>
                </c:pt>
                <c:pt idx="63">
                  <c:v>38718</c:v>
                </c:pt>
                <c:pt idx="64">
                  <c:v>38808</c:v>
                </c:pt>
                <c:pt idx="65">
                  <c:v>38899</c:v>
                </c:pt>
                <c:pt idx="66">
                  <c:v>38991</c:v>
                </c:pt>
                <c:pt idx="67">
                  <c:v>39083</c:v>
                </c:pt>
                <c:pt idx="68">
                  <c:v>39173</c:v>
                </c:pt>
                <c:pt idx="69">
                  <c:v>39264</c:v>
                </c:pt>
                <c:pt idx="70">
                  <c:v>39356</c:v>
                </c:pt>
                <c:pt idx="71">
                  <c:v>39448</c:v>
                </c:pt>
                <c:pt idx="72">
                  <c:v>39539</c:v>
                </c:pt>
                <c:pt idx="73">
                  <c:v>39630</c:v>
                </c:pt>
                <c:pt idx="74">
                  <c:v>39722</c:v>
                </c:pt>
                <c:pt idx="75">
                  <c:v>39814</c:v>
                </c:pt>
                <c:pt idx="76">
                  <c:v>39904</c:v>
                </c:pt>
                <c:pt idx="77">
                  <c:v>39995</c:v>
                </c:pt>
                <c:pt idx="78">
                  <c:v>40087</c:v>
                </c:pt>
                <c:pt idx="79">
                  <c:v>40179</c:v>
                </c:pt>
                <c:pt idx="80">
                  <c:v>40269</c:v>
                </c:pt>
                <c:pt idx="81">
                  <c:v>40360</c:v>
                </c:pt>
                <c:pt idx="82">
                  <c:v>40452</c:v>
                </c:pt>
                <c:pt idx="83">
                  <c:v>40544</c:v>
                </c:pt>
                <c:pt idx="84">
                  <c:v>40634</c:v>
                </c:pt>
                <c:pt idx="85">
                  <c:v>40725</c:v>
                </c:pt>
                <c:pt idx="86">
                  <c:v>40817</c:v>
                </c:pt>
                <c:pt idx="87">
                  <c:v>40909</c:v>
                </c:pt>
                <c:pt idx="88">
                  <c:v>41000</c:v>
                </c:pt>
                <c:pt idx="89">
                  <c:v>41091</c:v>
                </c:pt>
                <c:pt idx="90">
                  <c:v>41183</c:v>
                </c:pt>
                <c:pt idx="91">
                  <c:v>41275</c:v>
                </c:pt>
                <c:pt idx="92">
                  <c:v>41365</c:v>
                </c:pt>
                <c:pt idx="93">
                  <c:v>41456</c:v>
                </c:pt>
                <c:pt idx="94">
                  <c:v>41548</c:v>
                </c:pt>
                <c:pt idx="95">
                  <c:v>41640</c:v>
                </c:pt>
                <c:pt idx="96">
                  <c:v>41730</c:v>
                </c:pt>
                <c:pt idx="97">
                  <c:v>41821</c:v>
                </c:pt>
                <c:pt idx="98">
                  <c:v>41913</c:v>
                </c:pt>
                <c:pt idx="99">
                  <c:v>42005</c:v>
                </c:pt>
                <c:pt idx="100">
                  <c:v>42095</c:v>
                </c:pt>
                <c:pt idx="101">
                  <c:v>42186</c:v>
                </c:pt>
                <c:pt idx="102">
                  <c:v>42278</c:v>
                </c:pt>
                <c:pt idx="103">
                  <c:v>42370</c:v>
                </c:pt>
                <c:pt idx="104">
                  <c:v>42461</c:v>
                </c:pt>
                <c:pt idx="105">
                  <c:v>42552</c:v>
                </c:pt>
                <c:pt idx="106">
                  <c:v>42644</c:v>
                </c:pt>
                <c:pt idx="107">
                  <c:v>42736</c:v>
                </c:pt>
                <c:pt idx="108">
                  <c:v>42826</c:v>
                </c:pt>
                <c:pt idx="109">
                  <c:v>42917</c:v>
                </c:pt>
                <c:pt idx="110">
                  <c:v>43009</c:v>
                </c:pt>
                <c:pt idx="111">
                  <c:v>43101</c:v>
                </c:pt>
                <c:pt idx="112">
                  <c:v>43191</c:v>
                </c:pt>
                <c:pt idx="113">
                  <c:v>43282</c:v>
                </c:pt>
                <c:pt idx="114">
                  <c:v>43374</c:v>
                </c:pt>
                <c:pt idx="115">
                  <c:v>43466</c:v>
                </c:pt>
                <c:pt idx="116">
                  <c:v>43556</c:v>
                </c:pt>
                <c:pt idx="117">
                  <c:v>43647</c:v>
                </c:pt>
                <c:pt idx="118">
                  <c:v>43739</c:v>
                </c:pt>
              </c:numCache>
            </c:numRef>
          </c:cat>
          <c:val>
            <c:numRef>
              <c:f>Figure8_data!$C$2:$C$120</c:f>
              <c:numCache>
                <c:formatCode>General</c:formatCode>
                <c:ptCount val="119"/>
                <c:pt idx="0">
                  <c:v>-0.52250554136654104</c:v>
                </c:pt>
                <c:pt idx="1">
                  <c:v>1.242495468687</c:v>
                </c:pt>
                <c:pt idx="2">
                  <c:v>0.56650263605722995</c:v>
                </c:pt>
                <c:pt idx="3">
                  <c:v>0.58357278999255402</c:v>
                </c:pt>
                <c:pt idx="4">
                  <c:v>0.65262279662636702</c:v>
                </c:pt>
                <c:pt idx="5">
                  <c:v>4.9352083603554902E-3</c:v>
                </c:pt>
                <c:pt idx="6">
                  <c:v>0.55742116889445004</c:v>
                </c:pt>
                <c:pt idx="7">
                  <c:v>0.71626470624531102</c:v>
                </c:pt>
                <c:pt idx="8">
                  <c:v>0.87238089952818498</c:v>
                </c:pt>
                <c:pt idx="9">
                  <c:v>0.83847556396734602</c:v>
                </c:pt>
                <c:pt idx="10">
                  <c:v>0.354728880444519</c:v>
                </c:pt>
                <c:pt idx="11">
                  <c:v>6.77803773083792E-2</c:v>
                </c:pt>
                <c:pt idx="12">
                  <c:v>0.18670062052813799</c:v>
                </c:pt>
                <c:pt idx="13">
                  <c:v>0.15202583756914401</c:v>
                </c:pt>
                <c:pt idx="14">
                  <c:v>-4.9694463973288298E-2</c:v>
                </c:pt>
                <c:pt idx="15">
                  <c:v>1.19165908133518E-2</c:v>
                </c:pt>
                <c:pt idx="16">
                  <c:v>5.1880692363403702E-2</c:v>
                </c:pt>
                <c:pt idx="17">
                  <c:v>-0.37391092225828898</c:v>
                </c:pt>
                <c:pt idx="18">
                  <c:v>-4.96433470831808E-2</c:v>
                </c:pt>
                <c:pt idx="19">
                  <c:v>4.3941258970824201E-3</c:v>
                </c:pt>
                <c:pt idx="20">
                  <c:v>-0.34981307994635902</c:v>
                </c:pt>
                <c:pt idx="21">
                  <c:v>7.8882240288245004E-2</c:v>
                </c:pt>
                <c:pt idx="22">
                  <c:v>-3.7514703657575803E-2</c:v>
                </c:pt>
                <c:pt idx="23">
                  <c:v>-0.42366107890497201</c:v>
                </c:pt>
                <c:pt idx="24">
                  <c:v>5.2796140566461003E-3</c:v>
                </c:pt>
                <c:pt idx="25">
                  <c:v>-0.67969669602756799</c:v>
                </c:pt>
                <c:pt idx="26">
                  <c:v>-1.30390808025894</c:v>
                </c:pt>
                <c:pt idx="27">
                  <c:v>-0.70490689771965598</c:v>
                </c:pt>
                <c:pt idx="28">
                  <c:v>-0.86911326012113299</c:v>
                </c:pt>
                <c:pt idx="29">
                  <c:v>-0.74857982023844505</c:v>
                </c:pt>
                <c:pt idx="30">
                  <c:v>0.576551875643872</c:v>
                </c:pt>
                <c:pt idx="31">
                  <c:v>-0.66910645455333895</c:v>
                </c:pt>
                <c:pt idx="32">
                  <c:v>-0.70730003629683702</c:v>
                </c:pt>
                <c:pt idx="33">
                  <c:v>4.4145111763712601E-2</c:v>
                </c:pt>
                <c:pt idx="34">
                  <c:v>-0.78952594632122897</c:v>
                </c:pt>
                <c:pt idx="35">
                  <c:v>0.481804340217933</c:v>
                </c:pt>
                <c:pt idx="36">
                  <c:v>4.4801005471939701E-2</c:v>
                </c:pt>
                <c:pt idx="37">
                  <c:v>0.11009177287951299</c:v>
                </c:pt>
                <c:pt idx="38">
                  <c:v>-0.649704497964532</c:v>
                </c:pt>
                <c:pt idx="39">
                  <c:v>-8.79724028068435E-2</c:v>
                </c:pt>
                <c:pt idx="40">
                  <c:v>0.495068837353699</c:v>
                </c:pt>
                <c:pt idx="41">
                  <c:v>0.141174306212307</c:v>
                </c:pt>
                <c:pt idx="42">
                  <c:v>1.4546398374874301</c:v>
                </c:pt>
                <c:pt idx="43">
                  <c:v>0.40974521269299802</c:v>
                </c:pt>
                <c:pt idx="44">
                  <c:v>0.95380351037710598</c:v>
                </c:pt>
                <c:pt idx="45">
                  <c:v>1.41181978659162</c:v>
                </c:pt>
                <c:pt idx="46">
                  <c:v>0.35366704928630799</c:v>
                </c:pt>
                <c:pt idx="47">
                  <c:v>1.4207257073100901</c:v>
                </c:pt>
                <c:pt idx="48">
                  <c:v>1.16374430072204</c:v>
                </c:pt>
                <c:pt idx="49">
                  <c:v>0.99932972982442503</c:v>
                </c:pt>
                <c:pt idx="50">
                  <c:v>0.74618959952862096</c:v>
                </c:pt>
                <c:pt idx="51">
                  <c:v>0.57407986089067198</c:v>
                </c:pt>
                <c:pt idx="52">
                  <c:v>2.9875750841528201E-2</c:v>
                </c:pt>
                <c:pt idx="53">
                  <c:v>0.49219769691107401</c:v>
                </c:pt>
                <c:pt idx="54">
                  <c:v>1.78523861985931</c:v>
                </c:pt>
                <c:pt idx="55">
                  <c:v>1.2727204603086599</c:v>
                </c:pt>
                <c:pt idx="56">
                  <c:v>1.53702687606647</c:v>
                </c:pt>
                <c:pt idx="57">
                  <c:v>8.8592484194297605E-2</c:v>
                </c:pt>
                <c:pt idx="58">
                  <c:v>-0.86605445956457605</c:v>
                </c:pt>
                <c:pt idx="59">
                  <c:v>-1.02390351094293</c:v>
                </c:pt>
                <c:pt idx="60">
                  <c:v>-1.33442434971483</c:v>
                </c:pt>
                <c:pt idx="61">
                  <c:v>-0.651985694196764</c:v>
                </c:pt>
                <c:pt idx="62">
                  <c:v>-1.65347363161919</c:v>
                </c:pt>
                <c:pt idx="63">
                  <c:v>-1.3007890575919601</c:v>
                </c:pt>
                <c:pt idx="64">
                  <c:v>-2.18381469057422</c:v>
                </c:pt>
                <c:pt idx="65">
                  <c:v>-1.7038503471652</c:v>
                </c:pt>
                <c:pt idx="66">
                  <c:v>-0.92947494613223802</c:v>
                </c:pt>
                <c:pt idx="67">
                  <c:v>-1.05691833016696</c:v>
                </c:pt>
                <c:pt idx="68">
                  <c:v>0.76665934828206495</c:v>
                </c:pt>
                <c:pt idx="69">
                  <c:v>0.12657230184181201</c:v>
                </c:pt>
                <c:pt idx="70">
                  <c:v>0.93818471699712103</c:v>
                </c:pt>
                <c:pt idx="71">
                  <c:v>-0.14038908987440299</c:v>
                </c:pt>
                <c:pt idx="72">
                  <c:v>0.54955650891150698</c:v>
                </c:pt>
                <c:pt idx="73">
                  <c:v>0.125422813553632</c:v>
                </c:pt>
                <c:pt idx="74">
                  <c:v>1.04494453791076</c:v>
                </c:pt>
                <c:pt idx="75">
                  <c:v>2.2298747915271799</c:v>
                </c:pt>
                <c:pt idx="76">
                  <c:v>1.05572449281833</c:v>
                </c:pt>
                <c:pt idx="77">
                  <c:v>1.88483295522167</c:v>
                </c:pt>
                <c:pt idx="78">
                  <c:v>0.81483725708382104</c:v>
                </c:pt>
                <c:pt idx="79">
                  <c:v>1.5182052068209999</c:v>
                </c:pt>
                <c:pt idx="80">
                  <c:v>1.16091128982391</c:v>
                </c:pt>
                <c:pt idx="81">
                  <c:v>2.0260578612246198</c:v>
                </c:pt>
                <c:pt idx="82">
                  <c:v>1.8923796853828101</c:v>
                </c:pt>
                <c:pt idx="83">
                  <c:v>0.38100033144239098</c:v>
                </c:pt>
                <c:pt idx="84">
                  <c:v>0.62623066862145504</c:v>
                </c:pt>
                <c:pt idx="85">
                  <c:v>-0.68233210377410503</c:v>
                </c:pt>
                <c:pt idx="86">
                  <c:v>-1.31032285939316</c:v>
                </c:pt>
                <c:pt idx="87">
                  <c:v>-1.32147746708699</c:v>
                </c:pt>
                <c:pt idx="88">
                  <c:v>-1.81704826689174</c:v>
                </c:pt>
                <c:pt idx="89">
                  <c:v>-1.36655541042017</c:v>
                </c:pt>
                <c:pt idx="90">
                  <c:v>-1.3425899227414699</c:v>
                </c:pt>
                <c:pt idx="91">
                  <c:v>-4.2450351605462601E-2</c:v>
                </c:pt>
                <c:pt idx="92">
                  <c:v>2.7866057730369098E-3</c:v>
                </c:pt>
                <c:pt idx="93">
                  <c:v>0.11767547636763601</c:v>
                </c:pt>
                <c:pt idx="94">
                  <c:v>-0.330687894425854</c:v>
                </c:pt>
                <c:pt idx="95">
                  <c:v>-1.7069284211626701</c:v>
                </c:pt>
                <c:pt idx="96">
                  <c:v>-1.3723151274006</c:v>
                </c:pt>
                <c:pt idx="97">
                  <c:v>-1.21806871839095</c:v>
                </c:pt>
                <c:pt idx="98">
                  <c:v>0.51367802447852196</c:v>
                </c:pt>
                <c:pt idx="99">
                  <c:v>0.97637652452862</c:v>
                </c:pt>
                <c:pt idx="100">
                  <c:v>1.1763809418731199</c:v>
                </c:pt>
                <c:pt idx="101">
                  <c:v>0.40858239864764301</c:v>
                </c:pt>
                <c:pt idx="102">
                  <c:v>-1.52966940748409</c:v>
                </c:pt>
                <c:pt idx="103">
                  <c:v>-0.75196013594126798</c:v>
                </c:pt>
                <c:pt idx="104">
                  <c:v>-2.2349339587440999</c:v>
                </c:pt>
                <c:pt idx="105">
                  <c:v>-1.6785826116487299</c:v>
                </c:pt>
                <c:pt idx="106">
                  <c:v>-0.41104311227754697</c:v>
                </c:pt>
                <c:pt idx="107">
                  <c:v>-1.3541692423223499</c:v>
                </c:pt>
                <c:pt idx="108">
                  <c:v>0.68956275597373295</c:v>
                </c:pt>
                <c:pt idx="109">
                  <c:v>0.69684034245835003</c:v>
                </c:pt>
                <c:pt idx="110">
                  <c:v>-0.202778068597223</c:v>
                </c:pt>
                <c:pt idx="111">
                  <c:v>0.72593834209235997</c:v>
                </c:pt>
                <c:pt idx="112">
                  <c:v>-0.93271570245282798</c:v>
                </c:pt>
                <c:pt idx="113">
                  <c:v>-1.2478996897346799</c:v>
                </c:pt>
                <c:pt idx="114">
                  <c:v>-0.51437976932266005</c:v>
                </c:pt>
                <c:pt idx="115">
                  <c:v>-1.2425899422623601</c:v>
                </c:pt>
                <c:pt idx="116">
                  <c:v>1.37684066752841E-2</c:v>
                </c:pt>
                <c:pt idx="117">
                  <c:v>0.271208396397774</c:v>
                </c:pt>
                <c:pt idx="118">
                  <c:v>0.248341703043328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CC-4C15-A056-A50B1FB54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604496"/>
        <c:axId val="714606160"/>
      </c:lineChart>
      <c:lineChart>
        <c:grouping val="standard"/>
        <c:varyColors val="0"/>
        <c:ser>
          <c:idx val="2"/>
          <c:order val="2"/>
          <c:tx>
            <c:strRef>
              <c:f>Figure8_data!$D$1</c:f>
              <c:strCache>
                <c:ptCount val="1"/>
                <c:pt idx="0">
                  <c:v>Negative unemployment-rate gap (Right axis)</c:v>
                </c:pt>
              </c:strCache>
            </c:strRef>
          </c:tx>
          <c:spPr>
            <a:ln w="412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Figure8_data!$A$2:$A$120</c:f>
              <c:numCache>
                <c:formatCode>yyyy\-mm\-dd</c:formatCode>
                <c:ptCount val="119"/>
                <c:pt idx="0">
                  <c:v>32964</c:v>
                </c:pt>
                <c:pt idx="1">
                  <c:v>33055</c:v>
                </c:pt>
                <c:pt idx="2">
                  <c:v>33147</c:v>
                </c:pt>
                <c:pt idx="3">
                  <c:v>33239</c:v>
                </c:pt>
                <c:pt idx="4">
                  <c:v>33329</c:v>
                </c:pt>
                <c:pt idx="5">
                  <c:v>33420</c:v>
                </c:pt>
                <c:pt idx="6">
                  <c:v>33512</c:v>
                </c:pt>
                <c:pt idx="7">
                  <c:v>33604</c:v>
                </c:pt>
                <c:pt idx="8">
                  <c:v>33695</c:v>
                </c:pt>
                <c:pt idx="9">
                  <c:v>33786</c:v>
                </c:pt>
                <c:pt idx="10">
                  <c:v>33878</c:v>
                </c:pt>
                <c:pt idx="11">
                  <c:v>33970</c:v>
                </c:pt>
                <c:pt idx="12">
                  <c:v>34060</c:v>
                </c:pt>
                <c:pt idx="13">
                  <c:v>34151</c:v>
                </c:pt>
                <c:pt idx="14">
                  <c:v>34243</c:v>
                </c:pt>
                <c:pt idx="15">
                  <c:v>34335</c:v>
                </c:pt>
                <c:pt idx="16">
                  <c:v>34425</c:v>
                </c:pt>
                <c:pt idx="17">
                  <c:v>34516</c:v>
                </c:pt>
                <c:pt idx="18">
                  <c:v>34608</c:v>
                </c:pt>
                <c:pt idx="19">
                  <c:v>34700</c:v>
                </c:pt>
                <c:pt idx="20">
                  <c:v>34790</c:v>
                </c:pt>
                <c:pt idx="21">
                  <c:v>34881</c:v>
                </c:pt>
                <c:pt idx="22">
                  <c:v>34973</c:v>
                </c:pt>
                <c:pt idx="23">
                  <c:v>35065</c:v>
                </c:pt>
                <c:pt idx="24">
                  <c:v>35156</c:v>
                </c:pt>
                <c:pt idx="25">
                  <c:v>35247</c:v>
                </c:pt>
                <c:pt idx="26">
                  <c:v>35339</c:v>
                </c:pt>
                <c:pt idx="27">
                  <c:v>35431</c:v>
                </c:pt>
                <c:pt idx="28">
                  <c:v>35521</c:v>
                </c:pt>
                <c:pt idx="29">
                  <c:v>35612</c:v>
                </c:pt>
                <c:pt idx="30">
                  <c:v>35704</c:v>
                </c:pt>
                <c:pt idx="31">
                  <c:v>35796</c:v>
                </c:pt>
                <c:pt idx="32">
                  <c:v>35886</c:v>
                </c:pt>
                <c:pt idx="33">
                  <c:v>35977</c:v>
                </c:pt>
                <c:pt idx="34">
                  <c:v>36069</c:v>
                </c:pt>
                <c:pt idx="35">
                  <c:v>36161</c:v>
                </c:pt>
                <c:pt idx="36">
                  <c:v>36251</c:v>
                </c:pt>
                <c:pt idx="37">
                  <c:v>36342</c:v>
                </c:pt>
                <c:pt idx="38">
                  <c:v>36434</c:v>
                </c:pt>
                <c:pt idx="39">
                  <c:v>36526</c:v>
                </c:pt>
                <c:pt idx="40">
                  <c:v>36617</c:v>
                </c:pt>
                <c:pt idx="41">
                  <c:v>36708</c:v>
                </c:pt>
                <c:pt idx="42">
                  <c:v>36800</c:v>
                </c:pt>
                <c:pt idx="43">
                  <c:v>36892</c:v>
                </c:pt>
                <c:pt idx="44">
                  <c:v>36982</c:v>
                </c:pt>
                <c:pt idx="45">
                  <c:v>37073</c:v>
                </c:pt>
                <c:pt idx="46">
                  <c:v>37165</c:v>
                </c:pt>
                <c:pt idx="47">
                  <c:v>37257</c:v>
                </c:pt>
                <c:pt idx="48">
                  <c:v>37347</c:v>
                </c:pt>
                <c:pt idx="49">
                  <c:v>37438</c:v>
                </c:pt>
                <c:pt idx="50">
                  <c:v>37530</c:v>
                </c:pt>
                <c:pt idx="51">
                  <c:v>37622</c:v>
                </c:pt>
                <c:pt idx="52">
                  <c:v>37712</c:v>
                </c:pt>
                <c:pt idx="53">
                  <c:v>37803</c:v>
                </c:pt>
                <c:pt idx="54">
                  <c:v>37895</c:v>
                </c:pt>
                <c:pt idx="55">
                  <c:v>37987</c:v>
                </c:pt>
                <c:pt idx="56">
                  <c:v>38078</c:v>
                </c:pt>
                <c:pt idx="57">
                  <c:v>38169</c:v>
                </c:pt>
                <c:pt idx="58">
                  <c:v>38261</c:v>
                </c:pt>
                <c:pt idx="59">
                  <c:v>38353</c:v>
                </c:pt>
                <c:pt idx="60">
                  <c:v>38443</c:v>
                </c:pt>
                <c:pt idx="61">
                  <c:v>38534</c:v>
                </c:pt>
                <c:pt idx="62">
                  <c:v>38626</c:v>
                </c:pt>
                <c:pt idx="63">
                  <c:v>38718</c:v>
                </c:pt>
                <c:pt idx="64">
                  <c:v>38808</c:v>
                </c:pt>
                <c:pt idx="65">
                  <c:v>38899</c:v>
                </c:pt>
                <c:pt idx="66">
                  <c:v>38991</c:v>
                </c:pt>
                <c:pt idx="67">
                  <c:v>39083</c:v>
                </c:pt>
                <c:pt idx="68">
                  <c:v>39173</c:v>
                </c:pt>
                <c:pt idx="69">
                  <c:v>39264</c:v>
                </c:pt>
                <c:pt idx="70">
                  <c:v>39356</c:v>
                </c:pt>
                <c:pt idx="71">
                  <c:v>39448</c:v>
                </c:pt>
                <c:pt idx="72">
                  <c:v>39539</c:v>
                </c:pt>
                <c:pt idx="73">
                  <c:v>39630</c:v>
                </c:pt>
                <c:pt idx="74">
                  <c:v>39722</c:v>
                </c:pt>
                <c:pt idx="75">
                  <c:v>39814</c:v>
                </c:pt>
                <c:pt idx="76">
                  <c:v>39904</c:v>
                </c:pt>
                <c:pt idx="77">
                  <c:v>39995</c:v>
                </c:pt>
                <c:pt idx="78">
                  <c:v>40087</c:v>
                </c:pt>
                <c:pt idx="79">
                  <c:v>40179</c:v>
                </c:pt>
                <c:pt idx="80">
                  <c:v>40269</c:v>
                </c:pt>
                <c:pt idx="81">
                  <c:v>40360</c:v>
                </c:pt>
                <c:pt idx="82">
                  <c:v>40452</c:v>
                </c:pt>
                <c:pt idx="83">
                  <c:v>40544</c:v>
                </c:pt>
                <c:pt idx="84">
                  <c:v>40634</c:v>
                </c:pt>
                <c:pt idx="85">
                  <c:v>40725</c:v>
                </c:pt>
                <c:pt idx="86">
                  <c:v>40817</c:v>
                </c:pt>
                <c:pt idx="87">
                  <c:v>40909</c:v>
                </c:pt>
                <c:pt idx="88">
                  <c:v>41000</c:v>
                </c:pt>
                <c:pt idx="89">
                  <c:v>41091</c:v>
                </c:pt>
                <c:pt idx="90">
                  <c:v>41183</c:v>
                </c:pt>
                <c:pt idx="91">
                  <c:v>41275</c:v>
                </c:pt>
                <c:pt idx="92">
                  <c:v>41365</c:v>
                </c:pt>
                <c:pt idx="93">
                  <c:v>41456</c:v>
                </c:pt>
                <c:pt idx="94">
                  <c:v>41548</c:v>
                </c:pt>
                <c:pt idx="95">
                  <c:v>41640</c:v>
                </c:pt>
                <c:pt idx="96">
                  <c:v>41730</c:v>
                </c:pt>
                <c:pt idx="97">
                  <c:v>41821</c:v>
                </c:pt>
                <c:pt idx="98">
                  <c:v>41913</c:v>
                </c:pt>
                <c:pt idx="99">
                  <c:v>42005</c:v>
                </c:pt>
                <c:pt idx="100">
                  <c:v>42095</c:v>
                </c:pt>
                <c:pt idx="101">
                  <c:v>42186</c:v>
                </c:pt>
                <c:pt idx="102">
                  <c:v>42278</c:v>
                </c:pt>
                <c:pt idx="103">
                  <c:v>42370</c:v>
                </c:pt>
                <c:pt idx="104">
                  <c:v>42461</c:v>
                </c:pt>
                <c:pt idx="105">
                  <c:v>42552</c:v>
                </c:pt>
                <c:pt idx="106">
                  <c:v>42644</c:v>
                </c:pt>
                <c:pt idx="107">
                  <c:v>42736</c:v>
                </c:pt>
                <c:pt idx="108">
                  <c:v>42826</c:v>
                </c:pt>
                <c:pt idx="109">
                  <c:v>42917</c:v>
                </c:pt>
                <c:pt idx="110">
                  <c:v>43009</c:v>
                </c:pt>
                <c:pt idx="111">
                  <c:v>43101</c:v>
                </c:pt>
                <c:pt idx="112">
                  <c:v>43191</c:v>
                </c:pt>
                <c:pt idx="113">
                  <c:v>43282</c:v>
                </c:pt>
                <c:pt idx="114">
                  <c:v>43374</c:v>
                </c:pt>
                <c:pt idx="115">
                  <c:v>43466</c:v>
                </c:pt>
                <c:pt idx="116">
                  <c:v>43556</c:v>
                </c:pt>
                <c:pt idx="117">
                  <c:v>43647</c:v>
                </c:pt>
                <c:pt idx="118">
                  <c:v>43739</c:v>
                </c:pt>
              </c:numCache>
            </c:numRef>
          </c:cat>
          <c:val>
            <c:numRef>
              <c:f>Figure8_data!$D$2:$D$120</c:f>
              <c:numCache>
                <c:formatCode>General</c:formatCode>
                <c:ptCount val="119"/>
                <c:pt idx="0">
                  <c:v>0.43200000000000038</c:v>
                </c:pt>
                <c:pt idx="1">
                  <c:v>0.37966666666666704</c:v>
                </c:pt>
                <c:pt idx="2">
                  <c:v>-7.0000000000005613E-3</c:v>
                </c:pt>
                <c:pt idx="3">
                  <c:v>-0.45933333333333248</c:v>
                </c:pt>
                <c:pt idx="4">
                  <c:v>-0.94399999999999995</c:v>
                </c:pt>
                <c:pt idx="5">
                  <c:v>-1.1963333333333335</c:v>
                </c:pt>
                <c:pt idx="6">
                  <c:v>-1.2476666666666674</c:v>
                </c:pt>
                <c:pt idx="7">
                  <c:v>-1.4979999999999993</c:v>
                </c:pt>
                <c:pt idx="8">
                  <c:v>-1.7816666666666672</c:v>
                </c:pt>
                <c:pt idx="9">
                  <c:v>-2.0309999999999997</c:v>
                </c:pt>
                <c:pt idx="10">
                  <c:v>-2.0803333333333329</c:v>
                </c:pt>
                <c:pt idx="11">
                  <c:v>-1.8296666666666672</c:v>
                </c:pt>
                <c:pt idx="12">
                  <c:v>-1.6113333333333326</c:v>
                </c:pt>
                <c:pt idx="13">
                  <c:v>-1.5596666666666668</c:v>
                </c:pt>
                <c:pt idx="14">
                  <c:v>-1.3069999999999995</c:v>
                </c:pt>
                <c:pt idx="15">
                  <c:v>-1.1533333333333324</c:v>
                </c:pt>
                <c:pt idx="16">
                  <c:v>-1.0996666666666668</c:v>
                </c:pt>
                <c:pt idx="17">
                  <c:v>-0.74600000000000044</c:v>
                </c:pt>
                <c:pt idx="18">
                  <c:v>-0.55799999999999983</c:v>
                </c:pt>
                <c:pt idx="19">
                  <c:v>-0.20233333333333281</c:v>
                </c:pt>
                <c:pt idx="20">
                  <c:v>-4.6666666666666856E-2</c:v>
                </c:pt>
                <c:pt idx="21">
                  <c:v>-0.25766666666666715</c:v>
                </c:pt>
                <c:pt idx="22">
                  <c:v>-0.26766666666666694</c:v>
                </c:pt>
                <c:pt idx="23">
                  <c:v>-0.1776666666666662</c:v>
                </c:pt>
                <c:pt idx="24">
                  <c:v>-0.15433333333333366</c:v>
                </c:pt>
                <c:pt idx="25">
                  <c:v>-0.13100000000000023</c:v>
                </c:pt>
                <c:pt idx="26">
                  <c:v>9.3333333333333712E-2</c:v>
                </c:pt>
                <c:pt idx="27">
                  <c:v>1.6666666666666607E-2</c:v>
                </c:pt>
                <c:pt idx="28">
                  <c:v>0.1076666666666668</c:v>
                </c:pt>
                <c:pt idx="29">
                  <c:v>0.33199999999999985</c:v>
                </c:pt>
                <c:pt idx="30">
                  <c:v>0.45633333333333326</c:v>
                </c:pt>
                <c:pt idx="31">
                  <c:v>0.64633333333333276</c:v>
                </c:pt>
                <c:pt idx="32">
                  <c:v>0.67066666666666741</c:v>
                </c:pt>
                <c:pt idx="33">
                  <c:v>0.89399999999999924</c:v>
                </c:pt>
                <c:pt idx="34">
                  <c:v>0.75166666666666693</c:v>
                </c:pt>
                <c:pt idx="35">
                  <c:v>0.84166666666666679</c:v>
                </c:pt>
                <c:pt idx="36">
                  <c:v>0.96499999999999986</c:v>
                </c:pt>
                <c:pt idx="37">
                  <c:v>0.98833333333333329</c:v>
                </c:pt>
                <c:pt idx="38">
                  <c:v>1.0116666666666667</c:v>
                </c:pt>
                <c:pt idx="39">
                  <c:v>1.1683333333333339</c:v>
                </c:pt>
                <c:pt idx="40">
                  <c:v>1.190666666666667</c:v>
                </c:pt>
                <c:pt idx="41">
                  <c:v>1.2806666666666673</c:v>
                </c:pt>
                <c:pt idx="42">
                  <c:v>1.2039999999999997</c:v>
                </c:pt>
                <c:pt idx="43">
                  <c:v>1.2929999999999997</c:v>
                </c:pt>
                <c:pt idx="44">
                  <c:v>0.94966666666666644</c:v>
                </c:pt>
                <c:pt idx="45">
                  <c:v>0.77199999999999935</c:v>
                </c:pt>
                <c:pt idx="46">
                  <c:v>0.32766666666666655</c:v>
                </c:pt>
                <c:pt idx="47">
                  <c:v>-0.3490000000000002</c:v>
                </c:pt>
                <c:pt idx="48">
                  <c:v>-0.5600000000000005</c:v>
                </c:pt>
                <c:pt idx="49">
                  <c:v>-0.70433333333333348</c:v>
                </c:pt>
                <c:pt idx="50">
                  <c:v>-0.61433333333333362</c:v>
                </c:pt>
                <c:pt idx="51">
                  <c:v>-0.75866666666666749</c:v>
                </c:pt>
                <c:pt idx="52">
                  <c:v>-0.76966666666666672</c:v>
                </c:pt>
                <c:pt idx="53">
                  <c:v>-1.0463333333333331</c:v>
                </c:pt>
                <c:pt idx="54">
                  <c:v>-1.0563333333333329</c:v>
                </c:pt>
                <c:pt idx="55">
                  <c:v>-0.76633333333333287</c:v>
                </c:pt>
                <c:pt idx="56">
                  <c:v>-0.64299999999999979</c:v>
                </c:pt>
                <c:pt idx="57">
                  <c:v>-0.55299999999999994</c:v>
                </c:pt>
                <c:pt idx="58">
                  <c:v>-0.39533333333333331</c:v>
                </c:pt>
                <c:pt idx="59">
                  <c:v>-0.40533333333333399</c:v>
                </c:pt>
                <c:pt idx="60">
                  <c:v>-0.28000000000000025</c:v>
                </c:pt>
                <c:pt idx="61">
                  <c:v>-8.8999999999999524E-2</c:v>
                </c:pt>
                <c:pt idx="62">
                  <c:v>3.6333333333333329E-2</c:v>
                </c:pt>
                <c:pt idx="63">
                  <c:v>2.9333333333333655E-2</c:v>
                </c:pt>
                <c:pt idx="64">
                  <c:v>0.25666666666666682</c:v>
                </c:pt>
                <c:pt idx="65">
                  <c:v>0.35066666666666713</c:v>
                </c:pt>
                <c:pt idx="66">
                  <c:v>0.34266666666666712</c:v>
                </c:pt>
                <c:pt idx="67">
                  <c:v>0.53166666666666629</c:v>
                </c:pt>
                <c:pt idx="68">
                  <c:v>0.45000000000000018</c:v>
                </c:pt>
                <c:pt idx="69">
                  <c:v>0.43499999999999961</c:v>
                </c:pt>
                <c:pt idx="70">
                  <c:v>0.25233333333333263</c:v>
                </c:pt>
                <c:pt idx="71">
                  <c:v>0.10500000000000043</c:v>
                </c:pt>
                <c:pt idx="72">
                  <c:v>-0.10799999999999965</c:v>
                </c:pt>
                <c:pt idx="73">
                  <c:v>-0.39533333333333331</c:v>
                </c:pt>
                <c:pt idx="74">
                  <c:v>-1.0339999999999998</c:v>
                </c:pt>
                <c:pt idx="75">
                  <c:v>-1.7886666666666668</c:v>
                </c:pt>
                <c:pt idx="76">
                  <c:v>-3.0826666666666673</c:v>
                </c:pt>
                <c:pt idx="77">
                  <c:v>-4.0470000000000006</c:v>
                </c:pt>
                <c:pt idx="78">
                  <c:v>-4.2703333333333324</c:v>
                </c:pt>
                <c:pt idx="79">
                  <c:v>-4.4633333333333338</c:v>
                </c:pt>
                <c:pt idx="80">
                  <c:v>-4.2213333333333338</c:v>
                </c:pt>
                <c:pt idx="81">
                  <c:v>-3.9803333333333333</c:v>
                </c:pt>
                <c:pt idx="82">
                  <c:v>-3.7796666666666665</c:v>
                </c:pt>
                <c:pt idx="83">
                  <c:v>-3.7709999999999999</c:v>
                </c:pt>
                <c:pt idx="84">
                  <c:v>-3.2723333333333331</c:v>
                </c:pt>
                <c:pt idx="85">
                  <c:v>-3.2896666666666663</c:v>
                </c:pt>
                <c:pt idx="86">
                  <c:v>-3.2160000000000002</c:v>
                </c:pt>
                <c:pt idx="87">
                  <c:v>-2.8343333333333325</c:v>
                </c:pt>
                <c:pt idx="88">
                  <c:v>-2.5016666666666678</c:v>
                </c:pt>
                <c:pt idx="89">
                  <c:v>-2.4709999999999992</c:v>
                </c:pt>
                <c:pt idx="90">
                  <c:v>-2.3753333333333329</c:v>
                </c:pt>
                <c:pt idx="91">
                  <c:v>-2.2000000000000002</c:v>
                </c:pt>
                <c:pt idx="92">
                  <c:v>-2.2753333333333332</c:v>
                </c:pt>
                <c:pt idx="93">
                  <c:v>-2.2243333333333331</c:v>
                </c:pt>
                <c:pt idx="94">
                  <c:v>-2.0313333333333334</c:v>
                </c:pt>
                <c:pt idx="95">
                  <c:v>-1.8493333333333339</c:v>
                </c:pt>
                <c:pt idx="96">
                  <c:v>-1.6916666666666673</c:v>
                </c:pt>
                <c:pt idx="97">
                  <c:v>-1.3150000000000004</c:v>
                </c:pt>
                <c:pt idx="98">
                  <c:v>-1.2536666666666667</c:v>
                </c:pt>
                <c:pt idx="99">
                  <c:v>-0.94000000000000039</c:v>
                </c:pt>
                <c:pt idx="100">
                  <c:v>-0.80533333333333346</c:v>
                </c:pt>
                <c:pt idx="101">
                  <c:v>-0.73533333333333317</c:v>
                </c:pt>
                <c:pt idx="102">
                  <c:v>-0.42599999999999927</c:v>
                </c:pt>
                <c:pt idx="103">
                  <c:v>-0.37833333333333297</c:v>
                </c:pt>
                <c:pt idx="104">
                  <c:v>-0.29233333333333356</c:v>
                </c:pt>
                <c:pt idx="105">
                  <c:v>-0.26700000000000035</c:v>
                </c:pt>
                <c:pt idx="106">
                  <c:v>-0.27400000000000002</c:v>
                </c:pt>
                <c:pt idx="107">
                  <c:v>-0.14566666666666617</c:v>
                </c:pt>
                <c:pt idx="108">
                  <c:v>4.9333333333333229E-2</c:v>
                </c:pt>
                <c:pt idx="109">
                  <c:v>0.24433333333333263</c:v>
                </c:pt>
                <c:pt idx="110">
                  <c:v>0.30700000000000038</c:v>
                </c:pt>
                <c:pt idx="111">
                  <c:v>0.46866666666666745</c:v>
                </c:pt>
                <c:pt idx="112">
                  <c:v>0.53033333333333399</c:v>
                </c:pt>
                <c:pt idx="113">
                  <c:v>0.65866666666666651</c:v>
                </c:pt>
                <c:pt idx="114">
                  <c:v>0.82033333333333314</c:v>
                </c:pt>
                <c:pt idx="115">
                  <c:v>0.78200000000000003</c:v>
                </c:pt>
                <c:pt idx="116">
                  <c:v>0.71033333333333326</c:v>
                </c:pt>
                <c:pt idx="117">
                  <c:v>0.93866666666666676</c:v>
                </c:pt>
                <c:pt idx="118">
                  <c:v>0.93366666666666687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CC-4C15-A056-A50B1FB54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604497"/>
        <c:axId val="714601584"/>
      </c:lineChart>
      <c:dateAx>
        <c:axId val="71460449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606160"/>
        <c:crosses val="autoZero"/>
        <c:auto val="1"/>
        <c:lblOffset val="100"/>
        <c:baseTimeUnit val="months"/>
        <c:majorUnit val="3"/>
        <c:majorTimeUnit val="years"/>
        <c:minorUnit val="12"/>
        <c:minorTimeUnit val="months"/>
      </c:dateAx>
      <c:valAx>
        <c:axId val="71460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604496"/>
        <c:crosses val="autoZero"/>
        <c:crossBetween val="between"/>
      </c:valAx>
      <c:valAx>
        <c:axId val="714601584"/>
        <c:scaling>
          <c:orientation val="minMax"/>
          <c:max val="3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604497"/>
        <c:crosses val="max"/>
        <c:crossBetween val="between"/>
      </c:valAx>
      <c:dateAx>
        <c:axId val="714604497"/>
        <c:scaling>
          <c:orientation val="minMax"/>
        </c:scaling>
        <c:delete val="1"/>
        <c:axPos val="b"/>
        <c:numFmt formatCode="yyyy\-mm\-dd" sourceLinked="1"/>
        <c:majorTickMark val="out"/>
        <c:minorTickMark val="none"/>
        <c:tickLblPos val="nextTo"/>
        <c:crossAx val="714601584"/>
        <c:crosses val="autoZero"/>
        <c:auto val="1"/>
        <c:lblOffset val="100"/>
        <c:baseTimeUnit val="months"/>
      </c:date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5.0000052131416117E-2"/>
          <c:y val="0.93174304722184231"/>
          <c:w val="0.9264826551248484"/>
          <c:h val="5.6124251597830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FF00"/>
  </sheetPr>
  <sheetViews>
    <sheetView zoomScale="55" workbookViewId="0"/>
  </sheetViews>
  <pageMargins left="0.7" right="0.7" top="0.75" bottom="0.75" header="0.3" footer="0.3"/>
  <pageSetup orientation="landscape" horizontalDpi="1200" verticalDpi="1200" r:id="rId1"/>
  <headerFooter>
    <oddHeader>&amp;L&amp;"Calibri"&amp;11&amp;K000000PERSONAL/NONWORK // EXTERNAL&amp;1#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FFC000"/>
  </sheetPr>
  <sheetViews>
    <sheetView zoomScale="73" workbookViewId="0" zoomToFit="1"/>
  </sheetViews>
  <pageMargins left="0.7" right="0.7" top="0.75" bottom="0.75" header="0.3" footer="0.3"/>
  <pageSetup orientation="landscape" horizontalDpi="1200" verticalDpi="1200" r:id="rId1"/>
  <headerFooter>
    <oddHeader>&amp;L&amp;"Calibri"&amp;11&amp;K000000PERSONAL/NONWORK // EXTERNAL&amp;1#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177800</xdr:rowOff>
    </xdr:from>
    <xdr:to>
      <xdr:col>10</xdr:col>
      <xdr:colOff>314325</xdr:colOff>
      <xdr:row>17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21411E-1D4B-CD0D-042D-53220C0D17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55</xdr:row>
      <xdr:rowOff>0</xdr:rowOff>
    </xdr:from>
    <xdr:to>
      <xdr:col>13</xdr:col>
      <xdr:colOff>390525</xdr:colOff>
      <xdr:row>69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C58FB9-7596-175A-DD51-E50B133923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7545" cy="62807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0.07177</cdr:x>
      <cdr:y>0.50344</cdr:y>
    </cdr:from>
    <cdr:to>
      <cdr:x>0.94062</cdr:x>
      <cdr:y>0.50344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7103A26F-DCAE-4857-8271-AE06BA6AEFC5}"/>
            </a:ext>
          </a:extLst>
        </cdr:cNvPr>
        <cdr:cNvCxnSpPr/>
      </cdr:nvCxnSpPr>
      <cdr:spPr>
        <a:xfrm xmlns:a="http://schemas.openxmlformats.org/drawingml/2006/main">
          <a:off x="620594" y="3161980"/>
          <a:ext cx="7513419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299200" cy="45783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6B101-3BD2-4A56-A1AA-07E2320011AE}">
  <dimension ref="B1:K10"/>
  <sheetViews>
    <sheetView workbookViewId="0">
      <selection activeCell="I12" sqref="I12"/>
    </sheetView>
  </sheetViews>
  <sheetFormatPr defaultRowHeight="14.5" x14ac:dyDescent="0.35"/>
  <cols>
    <col min="3" max="3" width="35.90625" bestFit="1" customWidth="1"/>
    <col min="4" max="4" width="11.6328125" bestFit="1" customWidth="1"/>
  </cols>
  <sheetData>
    <row r="1" spans="2:11" x14ac:dyDescent="0.35">
      <c r="C1" s="23" t="s">
        <v>112</v>
      </c>
      <c r="D1" s="23" t="s">
        <v>111</v>
      </c>
      <c r="E1" s="23" t="s">
        <v>115</v>
      </c>
      <c r="J1" s="23" t="s">
        <v>112</v>
      </c>
      <c r="K1" s="23" t="s">
        <v>128</v>
      </c>
    </row>
    <row r="2" spans="2:11" x14ac:dyDescent="0.35">
      <c r="B2" s="26" t="s">
        <v>82</v>
      </c>
      <c r="C2" t="s">
        <v>116</v>
      </c>
      <c r="E2" t="s">
        <v>117</v>
      </c>
      <c r="I2" s="26" t="s">
        <v>83</v>
      </c>
      <c r="J2" t="s">
        <v>93</v>
      </c>
      <c r="K2" t="s">
        <v>114</v>
      </c>
    </row>
    <row r="3" spans="2:11" x14ac:dyDescent="0.35">
      <c r="B3" s="26" t="s">
        <v>84</v>
      </c>
      <c r="C3" t="s">
        <v>116</v>
      </c>
      <c r="E3" t="s">
        <v>118</v>
      </c>
      <c r="I3" s="26" t="s">
        <v>70</v>
      </c>
      <c r="J3" t="s">
        <v>85</v>
      </c>
      <c r="K3" t="s">
        <v>104</v>
      </c>
    </row>
    <row r="4" spans="2:11" x14ac:dyDescent="0.35">
      <c r="B4" s="26" t="s">
        <v>86</v>
      </c>
      <c r="C4" t="s">
        <v>94</v>
      </c>
      <c r="D4" t="s">
        <v>104</v>
      </c>
      <c r="E4" t="s">
        <v>109</v>
      </c>
      <c r="I4" s="26" t="s">
        <v>77</v>
      </c>
      <c r="J4" t="s">
        <v>85</v>
      </c>
      <c r="K4" t="s">
        <v>104</v>
      </c>
    </row>
    <row r="5" spans="2:11" x14ac:dyDescent="0.35">
      <c r="B5" s="26" t="s">
        <v>90</v>
      </c>
      <c r="C5" t="s">
        <v>94</v>
      </c>
      <c r="D5" t="s">
        <v>104</v>
      </c>
      <c r="E5" t="s">
        <v>109</v>
      </c>
      <c r="I5" s="26" t="s">
        <v>87</v>
      </c>
      <c r="J5" t="s">
        <v>88</v>
      </c>
      <c r="K5" t="s">
        <v>105</v>
      </c>
    </row>
    <row r="6" spans="2:11" x14ac:dyDescent="0.35">
      <c r="B6" s="26" t="s">
        <v>91</v>
      </c>
      <c r="C6" t="s">
        <v>85</v>
      </c>
      <c r="D6" t="s">
        <v>108</v>
      </c>
      <c r="I6" s="26" t="s">
        <v>89</v>
      </c>
      <c r="J6" t="s">
        <v>93</v>
      </c>
      <c r="K6" t="s">
        <v>106</v>
      </c>
    </row>
    <row r="7" spans="2:11" x14ac:dyDescent="0.35">
      <c r="B7" s="26" t="s">
        <v>92</v>
      </c>
      <c r="C7" t="s">
        <v>93</v>
      </c>
      <c r="E7" t="s">
        <v>110</v>
      </c>
      <c r="I7" s="26" t="s">
        <v>100</v>
      </c>
      <c r="J7" t="s">
        <v>93</v>
      </c>
      <c r="K7" t="s">
        <v>107</v>
      </c>
    </row>
    <row r="8" spans="2:11" x14ac:dyDescent="0.35">
      <c r="B8" s="26" t="s">
        <v>95</v>
      </c>
      <c r="C8" t="s">
        <v>96</v>
      </c>
      <c r="E8" t="s">
        <v>110</v>
      </c>
    </row>
    <row r="9" spans="2:11" x14ac:dyDescent="0.35">
      <c r="B9" s="26" t="s">
        <v>97</v>
      </c>
      <c r="C9" t="s">
        <v>99</v>
      </c>
      <c r="D9" t="s">
        <v>113</v>
      </c>
      <c r="E9" t="s">
        <v>109</v>
      </c>
    </row>
    <row r="10" spans="2:11" x14ac:dyDescent="0.35">
      <c r="B10" s="26" t="s">
        <v>98</v>
      </c>
      <c r="C10" t="s">
        <v>93</v>
      </c>
      <c r="E10" t="s">
        <v>107</v>
      </c>
    </row>
  </sheetData>
  <pageMargins left="0.7" right="0.7" top="0.75" bottom="0.75" header="0.3" footer="0.3"/>
  <pageSetup orientation="portrait" r:id="rId1"/>
  <headerFooter>
    <oddHeader>&amp;L&amp;"Calibri"&amp;11&amp;K000000PERSONAL/NONWORK // EXTERNAL&amp;1#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9EF62-7F87-4ADB-9D71-9D8EFFA50988}">
  <sheetPr>
    <tabColor rgb="FF92D050"/>
  </sheetPr>
  <dimension ref="A1:B21"/>
  <sheetViews>
    <sheetView workbookViewId="0">
      <selection activeCell="L19" sqref="L19"/>
    </sheetView>
  </sheetViews>
  <sheetFormatPr defaultRowHeight="14.5" x14ac:dyDescent="0.35"/>
  <sheetData>
    <row r="1" spans="1:2" x14ac:dyDescent="0.35">
      <c r="B1" t="s">
        <v>119</v>
      </c>
    </row>
    <row r="2" spans="1:2" x14ac:dyDescent="0.35">
      <c r="A2">
        <v>1</v>
      </c>
      <c r="B2">
        <v>6.2392071016910897</v>
      </c>
    </row>
    <row r="3" spans="1:2" x14ac:dyDescent="0.35">
      <c r="A3">
        <f>A2+1</f>
        <v>2</v>
      </c>
      <c r="B3">
        <v>3.9183462014115702</v>
      </c>
    </row>
    <row r="4" spans="1:2" x14ac:dyDescent="0.35">
      <c r="A4">
        <f t="shared" ref="A4:A21" si="0">A3+1</f>
        <v>3</v>
      </c>
      <c r="B4">
        <v>3.1944953980617301</v>
      </c>
    </row>
    <row r="5" spans="1:2" x14ac:dyDescent="0.35">
      <c r="A5">
        <f t="shared" si="0"/>
        <v>4</v>
      </c>
      <c r="B5">
        <v>3.05633405927074</v>
      </c>
    </row>
    <row r="6" spans="1:2" x14ac:dyDescent="0.35">
      <c r="A6">
        <f t="shared" si="0"/>
        <v>5</v>
      </c>
      <c r="B6">
        <v>2.84082490822736</v>
      </c>
    </row>
    <row r="7" spans="1:2" x14ac:dyDescent="0.35">
      <c r="A7">
        <f t="shared" si="0"/>
        <v>6</v>
      </c>
      <c r="B7">
        <v>2.5676369585944401</v>
      </c>
    </row>
    <row r="8" spans="1:2" x14ac:dyDescent="0.35">
      <c r="A8">
        <f t="shared" si="0"/>
        <v>7</v>
      </c>
      <c r="B8">
        <v>2.5163357755567799</v>
      </c>
    </row>
    <row r="9" spans="1:2" x14ac:dyDescent="0.35">
      <c r="A9">
        <f t="shared" si="0"/>
        <v>8</v>
      </c>
      <c r="B9">
        <v>2.4101193702773198</v>
      </c>
    </row>
    <row r="10" spans="1:2" x14ac:dyDescent="0.35">
      <c r="A10">
        <f t="shared" si="0"/>
        <v>9</v>
      </c>
      <c r="B10">
        <v>2.2553718485065599</v>
      </c>
    </row>
    <row r="11" spans="1:2" x14ac:dyDescent="0.35">
      <c r="A11">
        <f t="shared" si="0"/>
        <v>10</v>
      </c>
      <c r="B11">
        <v>2.1420206833965501</v>
      </c>
    </row>
    <row r="12" spans="1:2" x14ac:dyDescent="0.35">
      <c r="A12">
        <f t="shared" si="0"/>
        <v>11</v>
      </c>
      <c r="B12">
        <v>2.1124186312934801</v>
      </c>
    </row>
    <row r="13" spans="1:2" x14ac:dyDescent="0.35">
      <c r="A13">
        <f t="shared" si="0"/>
        <v>12</v>
      </c>
      <c r="B13">
        <v>2.02765743279764</v>
      </c>
    </row>
    <row r="14" spans="1:2" x14ac:dyDescent="0.35">
      <c r="A14">
        <f t="shared" si="0"/>
        <v>13</v>
      </c>
      <c r="B14">
        <v>1.9592608015800399</v>
      </c>
    </row>
    <row r="15" spans="1:2" x14ac:dyDescent="0.35">
      <c r="A15">
        <f t="shared" si="0"/>
        <v>14</v>
      </c>
      <c r="B15">
        <v>1.8165732233148</v>
      </c>
    </row>
    <row r="16" spans="1:2" x14ac:dyDescent="0.35">
      <c r="A16">
        <f t="shared" si="0"/>
        <v>15</v>
      </c>
      <c r="B16">
        <v>1.6661006619801999</v>
      </c>
    </row>
    <row r="17" spans="1:2" x14ac:dyDescent="0.35">
      <c r="A17">
        <f t="shared" si="0"/>
        <v>16</v>
      </c>
      <c r="B17">
        <v>1.6223817195800401</v>
      </c>
    </row>
    <row r="18" spans="1:2" x14ac:dyDescent="0.35">
      <c r="A18">
        <f t="shared" si="0"/>
        <v>17</v>
      </c>
      <c r="B18">
        <v>1.5904516363532899</v>
      </c>
    </row>
    <row r="19" spans="1:2" x14ac:dyDescent="0.35">
      <c r="A19">
        <f t="shared" si="0"/>
        <v>18</v>
      </c>
      <c r="B19">
        <v>1.53734617871003</v>
      </c>
    </row>
    <row r="20" spans="1:2" x14ac:dyDescent="0.35">
      <c r="A20">
        <f t="shared" si="0"/>
        <v>19</v>
      </c>
      <c r="B20">
        <v>1.48229025956037</v>
      </c>
    </row>
    <row r="21" spans="1:2" x14ac:dyDescent="0.35">
      <c r="A21">
        <f t="shared" si="0"/>
        <v>20</v>
      </c>
      <c r="B21">
        <v>1.4140456813253801</v>
      </c>
    </row>
  </sheetData>
  <pageMargins left="0.7" right="0.7" top="0.75" bottom="0.75" header="0.3" footer="0.3"/>
  <pageSetup orientation="portrait" r:id="rId1"/>
  <headerFooter>
    <oddHeader>&amp;L&amp;"Calibri"&amp;11&amp;K000000PERSONAL/NONWORK // EXTERNAL&amp;1#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3191C-6C8B-4558-B570-979202F17F7D}">
  <sheetPr>
    <tabColor rgb="FF92D050"/>
  </sheetPr>
  <dimension ref="A1:F76"/>
  <sheetViews>
    <sheetView topLeftCell="A54" workbookViewId="0">
      <selection activeCell="H75" sqref="H75"/>
    </sheetView>
  </sheetViews>
  <sheetFormatPr defaultRowHeight="14.5" x14ac:dyDescent="0.35"/>
  <sheetData>
    <row r="1" spans="1:6" x14ac:dyDescent="0.35">
      <c r="B1" t="s">
        <v>120</v>
      </c>
      <c r="C1" t="s">
        <v>121</v>
      </c>
      <c r="D1" t="s">
        <v>122</v>
      </c>
      <c r="E1" t="s">
        <v>123</v>
      </c>
      <c r="F1" t="s">
        <v>124</v>
      </c>
    </row>
    <row r="2" spans="1:6" x14ac:dyDescent="0.35">
      <c r="A2">
        <v>1</v>
      </c>
      <c r="B2">
        <v>2.34150592460232E-4</v>
      </c>
      <c r="C2">
        <v>9.1356920008538803E-3</v>
      </c>
      <c r="D2">
        <v>7.9826906110050007E-3</v>
      </c>
      <c r="E2">
        <v>3.8259697004776903E-2</v>
      </c>
      <c r="F2">
        <v>59</v>
      </c>
    </row>
    <row r="3" spans="1:6" x14ac:dyDescent="0.35">
      <c r="A3">
        <f>A2+1</f>
        <v>2</v>
      </c>
      <c r="B3">
        <v>3.42175830693455E-4</v>
      </c>
      <c r="C3">
        <v>1.4681602826563799E-3</v>
      </c>
      <c r="D3">
        <v>4.3530700428774501E-2</v>
      </c>
      <c r="E3">
        <v>5.9502091308318902E-3</v>
      </c>
      <c r="F3">
        <v>70</v>
      </c>
    </row>
    <row r="4" spans="1:6" x14ac:dyDescent="0.35">
      <c r="A4">
        <f t="shared" ref="A4:A67" si="0">A3+1</f>
        <v>3</v>
      </c>
      <c r="B4">
        <v>4.4143288356136498E-4</v>
      </c>
      <c r="C4">
        <v>1.0828354436432999E-2</v>
      </c>
      <c r="D4">
        <v>0.152689693929141</v>
      </c>
      <c r="E4">
        <v>5.3769611418495997E-2</v>
      </c>
      <c r="F4">
        <v>23</v>
      </c>
    </row>
    <row r="5" spans="1:6" x14ac:dyDescent="0.35">
      <c r="A5">
        <f t="shared" si="0"/>
        <v>4</v>
      </c>
      <c r="B5">
        <v>7.3823205268142098E-4</v>
      </c>
      <c r="C5">
        <v>1.0349115473325999E-3</v>
      </c>
      <c r="D5">
        <v>0.227454463084415</v>
      </c>
      <c r="E5">
        <v>7.6946552906162202E-3</v>
      </c>
      <c r="F5">
        <v>53</v>
      </c>
    </row>
    <row r="6" spans="1:6" x14ac:dyDescent="0.35">
      <c r="A6">
        <f t="shared" si="0"/>
        <v>5</v>
      </c>
      <c r="B6">
        <v>1.43656096602847E-3</v>
      </c>
      <c r="C6" s="24">
        <v>8.1648762987725194E-5</v>
      </c>
      <c r="D6">
        <v>6.0313661636225001E-2</v>
      </c>
      <c r="E6">
        <v>8.5998260272537097E-2</v>
      </c>
      <c r="F6">
        <v>11</v>
      </c>
    </row>
    <row r="7" spans="1:6" x14ac:dyDescent="0.35">
      <c r="A7">
        <f t="shared" si="0"/>
        <v>6</v>
      </c>
      <c r="B7">
        <v>1.6918596915119E-3</v>
      </c>
      <c r="C7">
        <v>7.5609052539726995E-2</v>
      </c>
      <c r="D7">
        <v>0.17541008107570899</v>
      </c>
      <c r="E7">
        <v>2.2510601719376699E-2</v>
      </c>
      <c r="F7">
        <v>16</v>
      </c>
    </row>
    <row r="8" spans="1:6" x14ac:dyDescent="0.35">
      <c r="A8">
        <f t="shared" si="0"/>
        <v>7</v>
      </c>
      <c r="B8">
        <v>1.7332672277848499E-3</v>
      </c>
      <c r="C8">
        <v>2.9513219037176899E-3</v>
      </c>
      <c r="D8">
        <v>6.1491953902247602E-3</v>
      </c>
      <c r="E8" s="24">
        <v>3.2889128359983601E-8</v>
      </c>
      <c r="F8">
        <v>50</v>
      </c>
    </row>
    <row r="9" spans="1:6" x14ac:dyDescent="0.35">
      <c r="A9">
        <f t="shared" si="0"/>
        <v>8</v>
      </c>
      <c r="B9">
        <v>1.81657579818457E-3</v>
      </c>
      <c r="C9">
        <v>0.27945605396829398</v>
      </c>
      <c r="D9">
        <v>4.7364171176300401E-2</v>
      </c>
      <c r="E9">
        <v>1.6174168073252001E-2</v>
      </c>
      <c r="F9">
        <v>5</v>
      </c>
    </row>
    <row r="10" spans="1:6" x14ac:dyDescent="0.35">
      <c r="A10">
        <f t="shared" si="0"/>
        <v>9</v>
      </c>
      <c r="B10">
        <v>2.0826114745333998E-3</v>
      </c>
      <c r="C10">
        <v>1.1195602364151199E-2</v>
      </c>
      <c r="D10">
        <v>3.7567709488335499E-3</v>
      </c>
      <c r="E10" s="24">
        <v>6.7244486463877205E-5</v>
      </c>
      <c r="F10">
        <v>30</v>
      </c>
    </row>
    <row r="11" spans="1:6" x14ac:dyDescent="0.35">
      <c r="A11">
        <f t="shared" si="0"/>
        <v>10</v>
      </c>
      <c r="B11">
        <v>2.56074646564263E-3</v>
      </c>
      <c r="C11">
        <v>9.8298786039549193E-3</v>
      </c>
      <c r="D11">
        <v>2.2959972693789498E-3</v>
      </c>
      <c r="E11">
        <v>6.0354895775072102E-3</v>
      </c>
      <c r="F11">
        <v>3</v>
      </c>
    </row>
    <row r="12" spans="1:6" x14ac:dyDescent="0.35">
      <c r="A12">
        <f t="shared" si="0"/>
        <v>11</v>
      </c>
      <c r="B12">
        <v>3.2455457387089901E-3</v>
      </c>
      <c r="C12">
        <v>1.20495825246971E-2</v>
      </c>
      <c r="D12">
        <v>2.40499918419282E-2</v>
      </c>
      <c r="E12">
        <v>2.06507019494305E-3</v>
      </c>
      <c r="F12">
        <v>55</v>
      </c>
    </row>
    <row r="13" spans="1:6" x14ac:dyDescent="0.35">
      <c r="A13">
        <f t="shared" si="0"/>
        <v>12</v>
      </c>
      <c r="B13">
        <v>3.3440929567440398E-3</v>
      </c>
      <c r="C13">
        <v>2.5202052463636701E-2</v>
      </c>
      <c r="D13">
        <v>0.21114598787477301</v>
      </c>
      <c r="E13">
        <v>5.45935463303768E-3</v>
      </c>
      <c r="F13">
        <v>56</v>
      </c>
    </row>
    <row r="14" spans="1:6" x14ac:dyDescent="0.35">
      <c r="A14">
        <f t="shared" si="0"/>
        <v>13</v>
      </c>
      <c r="B14">
        <v>4.4765616266838103E-3</v>
      </c>
      <c r="C14">
        <v>1.51938598041578E-2</v>
      </c>
      <c r="D14">
        <v>0.119041356255934</v>
      </c>
      <c r="E14">
        <v>4.1683563054246503E-2</v>
      </c>
      <c r="F14">
        <v>40</v>
      </c>
    </row>
    <row r="15" spans="1:6" x14ac:dyDescent="0.35">
      <c r="A15">
        <f t="shared" si="0"/>
        <v>14</v>
      </c>
      <c r="B15">
        <v>4.5942718459483804E-3</v>
      </c>
      <c r="C15">
        <v>1.5930945289564799E-4</v>
      </c>
      <c r="D15" s="24">
        <v>3.4046330614282701E-5</v>
      </c>
      <c r="E15">
        <v>8.2747086819821292E-3</v>
      </c>
      <c r="F15">
        <v>57</v>
      </c>
    </row>
    <row r="16" spans="1:6" x14ac:dyDescent="0.35">
      <c r="A16">
        <f t="shared" si="0"/>
        <v>15</v>
      </c>
      <c r="B16">
        <v>5.7009257745615199E-3</v>
      </c>
      <c r="C16">
        <v>1.30240732782864E-2</v>
      </c>
      <c r="D16">
        <v>0.139024787588583</v>
      </c>
      <c r="E16">
        <v>1.99989428890242E-2</v>
      </c>
      <c r="F16">
        <v>2</v>
      </c>
    </row>
    <row r="17" spans="1:6" x14ac:dyDescent="0.35">
      <c r="A17">
        <f t="shared" si="0"/>
        <v>16</v>
      </c>
      <c r="B17">
        <v>6.1570511378000103E-3</v>
      </c>
      <c r="C17" s="24">
        <v>7.5567015228959104E-6</v>
      </c>
      <c r="D17">
        <v>2.75622347507531E-2</v>
      </c>
      <c r="E17">
        <v>1.26290426877357E-2</v>
      </c>
      <c r="F17">
        <v>15</v>
      </c>
    </row>
    <row r="18" spans="1:6" x14ac:dyDescent="0.35">
      <c r="A18">
        <f t="shared" si="0"/>
        <v>17</v>
      </c>
      <c r="B18">
        <v>1.06155614029262E-2</v>
      </c>
      <c r="C18">
        <v>4.9232570439661297E-3</v>
      </c>
      <c r="D18">
        <v>1.5087205207589701E-4</v>
      </c>
      <c r="E18">
        <v>7.8255040478284799E-2</v>
      </c>
      <c r="F18">
        <v>49</v>
      </c>
    </row>
    <row r="19" spans="1:6" x14ac:dyDescent="0.35">
      <c r="A19">
        <f t="shared" si="0"/>
        <v>18</v>
      </c>
      <c r="B19">
        <v>1.26871591405188E-2</v>
      </c>
      <c r="C19">
        <v>0.13530263238116899</v>
      </c>
      <c r="D19">
        <v>0.13442723406059501</v>
      </c>
      <c r="E19" s="24">
        <v>6.3821437947642097E-5</v>
      </c>
      <c r="F19">
        <v>29</v>
      </c>
    </row>
    <row r="20" spans="1:6" x14ac:dyDescent="0.35">
      <c r="A20">
        <f t="shared" si="0"/>
        <v>19</v>
      </c>
      <c r="B20">
        <v>1.3777578011285299E-2</v>
      </c>
      <c r="C20">
        <v>1.9374274705498799E-3</v>
      </c>
      <c r="D20">
        <v>9.2731636432036701E-3</v>
      </c>
      <c r="E20">
        <v>8.4680521492288094E-2</v>
      </c>
      <c r="F20">
        <v>31</v>
      </c>
    </row>
    <row r="21" spans="1:6" x14ac:dyDescent="0.35">
      <c r="A21">
        <f t="shared" si="0"/>
        <v>20</v>
      </c>
      <c r="B21">
        <v>1.48028944648758E-2</v>
      </c>
      <c r="C21">
        <v>3.6820097982979603E-4</v>
      </c>
      <c r="D21">
        <v>1.0478665508709301E-4</v>
      </c>
      <c r="E21">
        <v>9.16229007559137E-2</v>
      </c>
      <c r="F21">
        <v>47</v>
      </c>
    </row>
    <row r="22" spans="1:6" x14ac:dyDescent="0.35">
      <c r="A22">
        <f t="shared" si="0"/>
        <v>21</v>
      </c>
      <c r="B22">
        <v>1.48350988233222E-2</v>
      </c>
      <c r="C22">
        <v>7.1057854633219897E-2</v>
      </c>
      <c r="D22">
        <v>0.11289529396852099</v>
      </c>
      <c r="E22">
        <v>0.108218670550342</v>
      </c>
      <c r="F22">
        <v>18</v>
      </c>
    </row>
    <row r="23" spans="1:6" x14ac:dyDescent="0.35">
      <c r="A23">
        <f t="shared" si="0"/>
        <v>22</v>
      </c>
      <c r="B23">
        <v>1.7981361860480601E-2</v>
      </c>
      <c r="C23">
        <v>5.7040608998067399E-2</v>
      </c>
      <c r="D23">
        <v>3.0196417294389401E-2</v>
      </c>
      <c r="E23">
        <v>9.8593179561943193E-3</v>
      </c>
      <c r="F23">
        <v>19</v>
      </c>
    </row>
    <row r="24" spans="1:6" x14ac:dyDescent="0.35">
      <c r="A24">
        <f t="shared" si="0"/>
        <v>23</v>
      </c>
      <c r="B24">
        <v>1.8823882459773199E-2</v>
      </c>
      <c r="C24">
        <v>6.1290725948111198E-2</v>
      </c>
      <c r="D24">
        <v>1.84088272395483E-3</v>
      </c>
      <c r="E24">
        <v>2.5793535605464501E-4</v>
      </c>
      <c r="F24">
        <v>42</v>
      </c>
    </row>
    <row r="25" spans="1:6" x14ac:dyDescent="0.35">
      <c r="A25">
        <f t="shared" si="0"/>
        <v>24</v>
      </c>
      <c r="B25">
        <v>1.9103906926705699E-2</v>
      </c>
      <c r="C25">
        <v>3.5705189691840598E-3</v>
      </c>
      <c r="D25">
        <v>2.2613072896483798E-2</v>
      </c>
      <c r="E25">
        <v>1.01740616273396E-2</v>
      </c>
      <c r="F25">
        <v>21</v>
      </c>
    </row>
    <row r="26" spans="1:6" x14ac:dyDescent="0.35">
      <c r="A26">
        <f t="shared" si="0"/>
        <v>25</v>
      </c>
      <c r="B26">
        <v>1.97349060928728E-2</v>
      </c>
      <c r="C26">
        <v>4.2591760223734197E-2</v>
      </c>
      <c r="D26">
        <v>2.5719406479712999E-2</v>
      </c>
      <c r="E26">
        <v>2.0856255720092899E-2</v>
      </c>
      <c r="F26">
        <v>67</v>
      </c>
    </row>
    <row r="27" spans="1:6" x14ac:dyDescent="0.35">
      <c r="A27">
        <f t="shared" si="0"/>
        <v>26</v>
      </c>
      <c r="B27">
        <v>1.9766661361037399E-2</v>
      </c>
      <c r="C27">
        <v>9.5162271649515996E-3</v>
      </c>
      <c r="D27">
        <v>0.13018278279568901</v>
      </c>
      <c r="E27">
        <v>7.9082049619113207E-2</v>
      </c>
      <c r="F27">
        <v>41</v>
      </c>
    </row>
    <row r="28" spans="1:6" x14ac:dyDescent="0.35">
      <c r="A28">
        <f t="shared" si="0"/>
        <v>27</v>
      </c>
      <c r="B28">
        <v>2.3233884738837699E-2</v>
      </c>
      <c r="C28">
        <v>5.0431926659198899E-2</v>
      </c>
      <c r="D28">
        <v>2.4800136711097399E-3</v>
      </c>
      <c r="E28">
        <v>9.4448754879105604E-2</v>
      </c>
      <c r="F28">
        <v>32</v>
      </c>
    </row>
    <row r="29" spans="1:6" x14ac:dyDescent="0.35">
      <c r="A29">
        <f t="shared" si="0"/>
        <v>28</v>
      </c>
      <c r="B29">
        <v>2.73195709814293E-2</v>
      </c>
      <c r="C29">
        <v>4.13370632689374E-2</v>
      </c>
      <c r="D29">
        <v>0.20764232368035601</v>
      </c>
      <c r="E29">
        <v>6.9377816970877498E-2</v>
      </c>
      <c r="F29">
        <v>10</v>
      </c>
    </row>
    <row r="30" spans="1:6" x14ac:dyDescent="0.35">
      <c r="A30">
        <f t="shared" si="0"/>
        <v>29</v>
      </c>
      <c r="B30">
        <v>3.1297941405962398E-2</v>
      </c>
      <c r="C30">
        <v>0.149497290361884</v>
      </c>
      <c r="D30">
        <v>3.0988423662525199E-2</v>
      </c>
      <c r="E30">
        <v>9.38354928800483E-4</v>
      </c>
      <c r="F30">
        <v>43</v>
      </c>
    </row>
    <row r="31" spans="1:6" x14ac:dyDescent="0.35">
      <c r="A31">
        <f t="shared" si="0"/>
        <v>30</v>
      </c>
      <c r="B31">
        <v>3.2553669663831303E-2</v>
      </c>
      <c r="C31">
        <v>2.09902705499837E-4</v>
      </c>
      <c r="D31">
        <v>2.7415218839525299E-3</v>
      </c>
      <c r="E31">
        <v>8.7644087958168096E-2</v>
      </c>
      <c r="F31">
        <v>26</v>
      </c>
    </row>
    <row r="32" spans="1:6" x14ac:dyDescent="0.35">
      <c r="A32">
        <f t="shared" si="0"/>
        <v>31</v>
      </c>
      <c r="B32">
        <v>3.3277184623796197E-2</v>
      </c>
      <c r="C32">
        <v>0.30838724424111402</v>
      </c>
      <c r="D32">
        <v>2.5262448671858499E-2</v>
      </c>
      <c r="E32">
        <v>3.5009849260932598E-2</v>
      </c>
      <c r="F32">
        <v>13</v>
      </c>
    </row>
    <row r="33" spans="1:6" x14ac:dyDescent="0.35">
      <c r="A33">
        <f t="shared" si="0"/>
        <v>32</v>
      </c>
      <c r="B33">
        <v>3.6819302476282303E-2</v>
      </c>
      <c r="C33">
        <v>8.0142257189881102E-3</v>
      </c>
      <c r="D33">
        <v>1.9820503651632199E-2</v>
      </c>
      <c r="E33">
        <v>0.14423550761870299</v>
      </c>
      <c r="F33">
        <v>44</v>
      </c>
    </row>
    <row r="34" spans="1:6" x14ac:dyDescent="0.35">
      <c r="A34">
        <f t="shared" si="0"/>
        <v>33</v>
      </c>
      <c r="B34">
        <v>3.8555028870990202E-2</v>
      </c>
      <c r="C34">
        <v>7.2227084760330504E-2</v>
      </c>
      <c r="D34">
        <v>7.6392195842203796E-3</v>
      </c>
      <c r="E34">
        <v>7.4854899894260904E-2</v>
      </c>
      <c r="F34">
        <v>39</v>
      </c>
    </row>
    <row r="35" spans="1:6" x14ac:dyDescent="0.35">
      <c r="A35">
        <f t="shared" si="0"/>
        <v>34</v>
      </c>
      <c r="B35">
        <v>4.0145292378056599E-2</v>
      </c>
      <c r="C35">
        <v>2.1424452368132701E-3</v>
      </c>
      <c r="D35">
        <v>2.7625636274080101E-2</v>
      </c>
      <c r="E35">
        <v>2.18246384115481E-4</v>
      </c>
      <c r="F35">
        <v>45</v>
      </c>
    </row>
    <row r="36" spans="1:6" x14ac:dyDescent="0.35">
      <c r="A36">
        <f t="shared" si="0"/>
        <v>35</v>
      </c>
      <c r="B36">
        <v>4.7557492212030199E-2</v>
      </c>
      <c r="C36">
        <v>1.8481807444735099E-2</v>
      </c>
      <c r="D36" s="24">
        <v>5.2728508206714701E-5</v>
      </c>
      <c r="E36">
        <v>5.22439088886229E-3</v>
      </c>
      <c r="F36">
        <v>38</v>
      </c>
    </row>
    <row r="37" spans="1:6" x14ac:dyDescent="0.35">
      <c r="A37">
        <f t="shared" si="0"/>
        <v>36</v>
      </c>
      <c r="B37">
        <v>4.9447340589849301E-2</v>
      </c>
      <c r="C37">
        <v>2.6842394309308199E-2</v>
      </c>
      <c r="D37">
        <v>2.9890723026295599E-2</v>
      </c>
      <c r="E37">
        <v>8.2887741772061402E-2</v>
      </c>
      <c r="F37">
        <v>64</v>
      </c>
    </row>
    <row r="38" spans="1:6" x14ac:dyDescent="0.35">
      <c r="A38">
        <f t="shared" si="0"/>
        <v>37</v>
      </c>
      <c r="B38">
        <v>5.3121567653435203E-2</v>
      </c>
      <c r="C38">
        <v>2.4491688042527199E-4</v>
      </c>
      <c r="D38">
        <v>0.19209962099910299</v>
      </c>
      <c r="E38">
        <v>1.1614836111936699E-2</v>
      </c>
      <c r="F38">
        <v>48</v>
      </c>
    </row>
    <row r="39" spans="1:6" x14ac:dyDescent="0.35">
      <c r="A39">
        <f t="shared" si="0"/>
        <v>38</v>
      </c>
      <c r="B39">
        <v>5.3772632448422002E-2</v>
      </c>
      <c r="C39">
        <v>5.76698862315057E-2</v>
      </c>
      <c r="D39">
        <v>8.0778881531211703E-3</v>
      </c>
      <c r="E39">
        <v>0.111661128348857</v>
      </c>
      <c r="F39">
        <v>68</v>
      </c>
    </row>
    <row r="40" spans="1:6" x14ac:dyDescent="0.35">
      <c r="A40">
        <f t="shared" si="0"/>
        <v>39</v>
      </c>
      <c r="B40">
        <v>5.9187095898719802E-2</v>
      </c>
      <c r="C40">
        <v>3.0193572045084299E-2</v>
      </c>
      <c r="D40">
        <v>1.36941785625461E-2</v>
      </c>
      <c r="E40">
        <v>4.6804518164501902E-2</v>
      </c>
      <c r="F40">
        <v>27</v>
      </c>
    </row>
    <row r="41" spans="1:6" x14ac:dyDescent="0.35">
      <c r="A41">
        <f t="shared" si="0"/>
        <v>40</v>
      </c>
      <c r="B41">
        <v>6.0679565439701301E-2</v>
      </c>
      <c r="C41">
        <v>3.92845563065473E-2</v>
      </c>
      <c r="D41">
        <v>5.1272183140813297E-3</v>
      </c>
      <c r="E41">
        <v>6.2697551719367904E-4</v>
      </c>
      <c r="F41">
        <v>63</v>
      </c>
    </row>
    <row r="42" spans="1:6" x14ac:dyDescent="0.35">
      <c r="A42">
        <f t="shared" si="0"/>
        <v>41</v>
      </c>
      <c r="B42">
        <v>6.6009129012029197E-2</v>
      </c>
      <c r="C42">
        <v>0.18955277042436999</v>
      </c>
      <c r="D42">
        <v>8.88082741141559E-2</v>
      </c>
      <c r="E42">
        <v>3.3606411692275202E-3</v>
      </c>
      <c r="F42">
        <v>54</v>
      </c>
    </row>
    <row r="43" spans="1:6" x14ac:dyDescent="0.35">
      <c r="A43">
        <f t="shared" si="0"/>
        <v>42</v>
      </c>
      <c r="B43">
        <v>6.7288202138746395E-2</v>
      </c>
      <c r="C43">
        <v>4.9651804554321803E-3</v>
      </c>
      <c r="D43">
        <v>5.0945121840369603E-2</v>
      </c>
      <c r="E43">
        <v>0.22489249872897399</v>
      </c>
      <c r="F43">
        <v>1</v>
      </c>
    </row>
    <row r="44" spans="1:6" x14ac:dyDescent="0.35">
      <c r="A44">
        <f t="shared" si="0"/>
        <v>43</v>
      </c>
      <c r="B44">
        <v>6.9564869111536101E-2</v>
      </c>
      <c r="C44">
        <v>5.5136631761779097E-4</v>
      </c>
      <c r="D44">
        <v>4.15692410289051E-2</v>
      </c>
      <c r="E44">
        <v>3.4662319035280303E-2</v>
      </c>
      <c r="F44">
        <v>52</v>
      </c>
    </row>
    <row r="45" spans="1:6" x14ac:dyDescent="0.35">
      <c r="A45">
        <f t="shared" si="0"/>
        <v>44</v>
      </c>
      <c r="B45">
        <v>7.0097286466339101E-2</v>
      </c>
      <c r="C45">
        <v>0.103211434695827</v>
      </c>
      <c r="D45">
        <v>1.43389851554852E-2</v>
      </c>
      <c r="E45">
        <v>7.0818364064030206E-2</v>
      </c>
      <c r="F45">
        <v>51</v>
      </c>
    </row>
    <row r="46" spans="1:6" x14ac:dyDescent="0.35">
      <c r="A46">
        <f t="shared" si="0"/>
        <v>45</v>
      </c>
      <c r="B46">
        <v>7.2667343865190206E-2</v>
      </c>
      <c r="C46">
        <v>2.2927217076024201E-2</v>
      </c>
      <c r="D46">
        <v>1.6155480968932299E-2</v>
      </c>
      <c r="E46">
        <v>3.1601424411252799E-2</v>
      </c>
      <c r="F46">
        <v>22</v>
      </c>
    </row>
    <row r="47" spans="1:6" x14ac:dyDescent="0.35">
      <c r="A47">
        <f t="shared" si="0"/>
        <v>46</v>
      </c>
      <c r="B47">
        <v>7.6990468945602297E-2</v>
      </c>
      <c r="C47">
        <v>5.7077929811178901E-2</v>
      </c>
      <c r="D47">
        <v>2.2594291799300802E-2</v>
      </c>
      <c r="E47">
        <v>3.6809815485434202E-2</v>
      </c>
      <c r="F47">
        <v>8</v>
      </c>
    </row>
    <row r="48" spans="1:6" x14ac:dyDescent="0.35">
      <c r="A48">
        <f t="shared" si="0"/>
        <v>47</v>
      </c>
      <c r="B48">
        <v>8.0707472235529501E-2</v>
      </c>
      <c r="C48">
        <v>2.0020426176462498E-2</v>
      </c>
      <c r="D48">
        <v>1.1901355225426599E-3</v>
      </c>
      <c r="E48" s="24">
        <v>1.04760096125422E-5</v>
      </c>
      <c r="F48">
        <v>58</v>
      </c>
    </row>
    <row r="49" spans="1:6" x14ac:dyDescent="0.35">
      <c r="A49">
        <f t="shared" si="0"/>
        <v>48</v>
      </c>
      <c r="B49">
        <v>8.4028217466623506E-2</v>
      </c>
      <c r="C49">
        <v>0.177591897511196</v>
      </c>
      <c r="D49">
        <v>3.0153751601564201E-2</v>
      </c>
      <c r="E49">
        <v>2.2511341500921999E-2</v>
      </c>
      <c r="F49">
        <v>4</v>
      </c>
    </row>
    <row r="50" spans="1:6" x14ac:dyDescent="0.35">
      <c r="A50">
        <f t="shared" si="0"/>
        <v>49</v>
      </c>
      <c r="B50">
        <v>8.4904973792247804E-2</v>
      </c>
      <c r="C50">
        <v>9.5925894389321809E-3</v>
      </c>
      <c r="D50">
        <v>1.22804429603652E-2</v>
      </c>
      <c r="E50">
        <v>0.16743741944201199</v>
      </c>
      <c r="F50">
        <v>37</v>
      </c>
    </row>
    <row r="51" spans="1:6" x14ac:dyDescent="0.35">
      <c r="A51">
        <f t="shared" si="0"/>
        <v>50</v>
      </c>
      <c r="B51">
        <v>8.6030538387347005E-2</v>
      </c>
      <c r="C51">
        <v>0.31835918626269699</v>
      </c>
      <c r="D51">
        <v>3.9630023780637402E-2</v>
      </c>
      <c r="E51">
        <v>1.47317781065169E-2</v>
      </c>
      <c r="F51">
        <v>6</v>
      </c>
    </row>
    <row r="52" spans="1:6" x14ac:dyDescent="0.35">
      <c r="A52">
        <f t="shared" si="0"/>
        <v>51</v>
      </c>
      <c r="B52">
        <v>8.6498978157321896E-2</v>
      </c>
      <c r="C52">
        <v>0.105582719493482</v>
      </c>
      <c r="D52">
        <v>7.0481219546417199E-3</v>
      </c>
      <c r="E52">
        <v>0.18366018022029801</v>
      </c>
      <c r="F52">
        <v>69</v>
      </c>
    </row>
    <row r="53" spans="1:6" x14ac:dyDescent="0.35">
      <c r="A53">
        <f t="shared" si="0"/>
        <v>52</v>
      </c>
      <c r="B53">
        <v>8.7969830429530493E-2</v>
      </c>
      <c r="C53">
        <v>1.6747238670038699E-2</v>
      </c>
      <c r="D53">
        <v>4.96160428945142E-3</v>
      </c>
      <c r="E53">
        <v>2.7997344546931601E-2</v>
      </c>
      <c r="F53">
        <v>74</v>
      </c>
    </row>
    <row r="54" spans="1:6" x14ac:dyDescent="0.35">
      <c r="A54">
        <f t="shared" si="0"/>
        <v>53</v>
      </c>
      <c r="B54">
        <v>9.1561609787418299E-2</v>
      </c>
      <c r="C54">
        <v>2.6458300930689301E-2</v>
      </c>
      <c r="D54">
        <v>3.7695197349650197E-2</v>
      </c>
      <c r="E54">
        <v>1.6189921497200601E-4</v>
      </c>
      <c r="F54">
        <v>14</v>
      </c>
    </row>
    <row r="55" spans="1:6" x14ac:dyDescent="0.35">
      <c r="A55">
        <f t="shared" si="0"/>
        <v>54</v>
      </c>
      <c r="B55">
        <v>9.5017988754784996E-2</v>
      </c>
      <c r="C55">
        <v>0.37659854337239701</v>
      </c>
      <c r="D55">
        <v>2.2574066816575802E-3</v>
      </c>
      <c r="E55">
        <v>1.0605019346963999E-2</v>
      </c>
      <c r="F55">
        <v>34</v>
      </c>
    </row>
    <row r="56" spans="1:6" x14ac:dyDescent="0.35">
      <c r="A56">
        <f t="shared" si="0"/>
        <v>55</v>
      </c>
      <c r="B56">
        <v>0.103241385628338</v>
      </c>
      <c r="C56">
        <v>1.16350950058464E-3</v>
      </c>
      <c r="D56">
        <v>2.3313859539423401E-2</v>
      </c>
      <c r="E56">
        <v>5.0624360580920701E-2</v>
      </c>
      <c r="F56">
        <v>24</v>
      </c>
    </row>
    <row r="57" spans="1:6" x14ac:dyDescent="0.35">
      <c r="A57">
        <f t="shared" si="0"/>
        <v>56</v>
      </c>
      <c r="B57">
        <v>0.10355766280617</v>
      </c>
      <c r="C57">
        <v>4.0431700103395101E-3</v>
      </c>
      <c r="D57">
        <v>2.97093614505855E-2</v>
      </c>
      <c r="E57">
        <v>3.2577519932247598E-2</v>
      </c>
      <c r="F57">
        <v>46</v>
      </c>
    </row>
    <row r="58" spans="1:6" x14ac:dyDescent="0.35">
      <c r="A58">
        <f t="shared" si="0"/>
        <v>57</v>
      </c>
      <c r="B58">
        <v>0.105361155019688</v>
      </c>
      <c r="C58">
        <v>9.4884116598253604E-2</v>
      </c>
      <c r="D58">
        <v>9.0906483166323701E-2</v>
      </c>
      <c r="E58" s="24">
        <v>2.92441469279536E-6</v>
      </c>
      <c r="F58">
        <v>25</v>
      </c>
    </row>
    <row r="59" spans="1:6" x14ac:dyDescent="0.35">
      <c r="A59">
        <f t="shared" si="0"/>
        <v>58</v>
      </c>
      <c r="B59">
        <v>0.10983895172085401</v>
      </c>
      <c r="C59">
        <v>1.24565513408914E-3</v>
      </c>
      <c r="D59">
        <v>5.2616955563316803E-2</v>
      </c>
      <c r="E59">
        <v>8.1873088965927999E-4</v>
      </c>
      <c r="F59">
        <v>9</v>
      </c>
    </row>
    <row r="60" spans="1:6" x14ac:dyDescent="0.35">
      <c r="A60">
        <f t="shared" si="0"/>
        <v>59</v>
      </c>
      <c r="B60">
        <v>0.120815710618288</v>
      </c>
      <c r="C60">
        <v>2.2135510119240301E-3</v>
      </c>
      <c r="D60">
        <v>2.5089889879778501E-2</v>
      </c>
      <c r="E60">
        <v>7.2179125541469297E-2</v>
      </c>
      <c r="F60">
        <v>62</v>
      </c>
    </row>
    <row r="61" spans="1:6" x14ac:dyDescent="0.35">
      <c r="A61">
        <f t="shared" si="0"/>
        <v>60</v>
      </c>
      <c r="B61">
        <v>0.13975959040320499</v>
      </c>
      <c r="C61">
        <v>0.13705736028107601</v>
      </c>
      <c r="D61">
        <v>2.2620730837264501E-3</v>
      </c>
      <c r="E61">
        <v>3.1038763518649302E-3</v>
      </c>
      <c r="F61">
        <v>36</v>
      </c>
    </row>
    <row r="62" spans="1:6" x14ac:dyDescent="0.35">
      <c r="A62">
        <f t="shared" si="0"/>
        <v>61</v>
      </c>
      <c r="B62">
        <v>0.14260264976003001</v>
      </c>
      <c r="C62">
        <v>2.91906445459209E-3</v>
      </c>
      <c r="D62" s="24">
        <v>9.8182709278499299E-5</v>
      </c>
      <c r="E62">
        <v>0.100877472490414</v>
      </c>
      <c r="F62">
        <v>33</v>
      </c>
    </row>
    <row r="63" spans="1:6" x14ac:dyDescent="0.35">
      <c r="A63">
        <f t="shared" si="0"/>
        <v>62</v>
      </c>
      <c r="B63">
        <v>0.14377076952249301</v>
      </c>
      <c r="C63">
        <v>2.9014664174750699E-4</v>
      </c>
      <c r="D63">
        <v>3.2004488742264303E-2</v>
      </c>
      <c r="E63">
        <v>1.09009767881379E-2</v>
      </c>
      <c r="F63">
        <v>12</v>
      </c>
    </row>
    <row r="64" spans="1:6" x14ac:dyDescent="0.35">
      <c r="A64">
        <f t="shared" si="0"/>
        <v>63</v>
      </c>
      <c r="B64">
        <v>0.146334626893735</v>
      </c>
      <c r="C64">
        <v>5.7849244782259099E-2</v>
      </c>
      <c r="D64">
        <v>5.2483178012514599E-2</v>
      </c>
      <c r="E64" s="24">
        <v>1.1381039896007899E-5</v>
      </c>
      <c r="F64">
        <v>73</v>
      </c>
    </row>
    <row r="65" spans="1:6" x14ac:dyDescent="0.35">
      <c r="A65">
        <f t="shared" si="0"/>
        <v>64</v>
      </c>
      <c r="B65">
        <v>0.14760443382715099</v>
      </c>
      <c r="C65">
        <v>2.4475341938877501E-2</v>
      </c>
      <c r="D65">
        <v>2.92859415331654E-2</v>
      </c>
      <c r="E65">
        <v>0.153063702083748</v>
      </c>
      <c r="F65">
        <v>35</v>
      </c>
    </row>
    <row r="66" spans="1:6" x14ac:dyDescent="0.35">
      <c r="A66">
        <f t="shared" si="0"/>
        <v>65</v>
      </c>
      <c r="B66">
        <v>0.15530970985267201</v>
      </c>
      <c r="C66">
        <v>0.144295621618035</v>
      </c>
      <c r="D66">
        <v>4.6116086293056498E-3</v>
      </c>
      <c r="E66">
        <v>8.8212795534051702E-3</v>
      </c>
      <c r="F66">
        <v>17</v>
      </c>
    </row>
    <row r="67" spans="1:6" x14ac:dyDescent="0.35">
      <c r="A67">
        <f t="shared" si="0"/>
        <v>66</v>
      </c>
      <c r="B67">
        <v>0.15956207327585401</v>
      </c>
      <c r="C67">
        <v>8.8455689849400998E-4</v>
      </c>
      <c r="D67">
        <v>5.5107000577332997E-2</v>
      </c>
      <c r="E67">
        <v>9.1030731545122001E-4</v>
      </c>
      <c r="F67">
        <v>28</v>
      </c>
    </row>
    <row r="68" spans="1:6" x14ac:dyDescent="0.35">
      <c r="A68">
        <f t="shared" ref="A68:A76" si="1">A67+1</f>
        <v>67</v>
      </c>
      <c r="B68">
        <v>0.18760021286090001</v>
      </c>
      <c r="C68">
        <v>0.21771745045319699</v>
      </c>
      <c r="D68">
        <v>4.5048198115518197E-2</v>
      </c>
      <c r="E68">
        <v>1.5806752956938099E-2</v>
      </c>
      <c r="F68">
        <v>7</v>
      </c>
    </row>
    <row r="69" spans="1:6" x14ac:dyDescent="0.35">
      <c r="A69">
        <f t="shared" si="1"/>
        <v>68</v>
      </c>
      <c r="B69">
        <v>0.18990408674822501</v>
      </c>
      <c r="C69">
        <v>3.19141810970184E-2</v>
      </c>
      <c r="D69">
        <v>1.03507349225013E-4</v>
      </c>
      <c r="E69">
        <v>2.4982818637684801E-2</v>
      </c>
      <c r="F69">
        <v>20</v>
      </c>
    </row>
    <row r="70" spans="1:6" x14ac:dyDescent="0.35">
      <c r="A70">
        <f t="shared" si="1"/>
        <v>69</v>
      </c>
      <c r="B70">
        <v>0.199506669420386</v>
      </c>
      <c r="C70">
        <v>4.5619326813659796E-3</v>
      </c>
      <c r="D70">
        <v>3.9225075936582003E-3</v>
      </c>
      <c r="E70">
        <v>7.5876417471325303E-3</v>
      </c>
      <c r="F70">
        <v>75</v>
      </c>
    </row>
    <row r="71" spans="1:6" x14ac:dyDescent="0.35">
      <c r="A71">
        <f t="shared" si="1"/>
        <v>70</v>
      </c>
      <c r="B71">
        <v>0.209197597864824</v>
      </c>
      <c r="C71">
        <v>8.0672725597398503E-3</v>
      </c>
      <c r="D71">
        <v>2.8009580899852098E-2</v>
      </c>
      <c r="E71">
        <v>2.7620557844677599E-2</v>
      </c>
      <c r="F71">
        <v>66</v>
      </c>
    </row>
    <row r="72" spans="1:6" x14ac:dyDescent="0.35">
      <c r="A72">
        <f t="shared" si="1"/>
        <v>71</v>
      </c>
      <c r="B72">
        <v>0.28137818219494098</v>
      </c>
      <c r="C72">
        <v>1.11784674772286E-3</v>
      </c>
      <c r="D72">
        <v>2.50226373852056E-2</v>
      </c>
      <c r="E72">
        <v>1.40338341551019E-2</v>
      </c>
      <c r="F72">
        <v>71</v>
      </c>
    </row>
    <row r="73" spans="1:6" x14ac:dyDescent="0.35">
      <c r="A73">
        <f t="shared" si="1"/>
        <v>72</v>
      </c>
      <c r="B73">
        <v>0.323696587499403</v>
      </c>
      <c r="C73">
        <v>2.6771744817447599E-2</v>
      </c>
      <c r="D73">
        <v>1.7689074060207601E-3</v>
      </c>
      <c r="E73">
        <v>8.9531767094881406E-2</v>
      </c>
      <c r="F73">
        <v>72</v>
      </c>
    </row>
    <row r="74" spans="1:6" x14ac:dyDescent="0.35">
      <c r="A74">
        <f t="shared" si="1"/>
        <v>73</v>
      </c>
      <c r="B74">
        <v>0.32487608079450903</v>
      </c>
      <c r="C74">
        <v>1.0772672578919201E-3</v>
      </c>
      <c r="D74">
        <v>9.9710289290128006E-3</v>
      </c>
      <c r="E74">
        <v>2.4685242374196101E-2</v>
      </c>
      <c r="F74">
        <v>61</v>
      </c>
    </row>
    <row r="75" spans="1:6" x14ac:dyDescent="0.35">
      <c r="A75">
        <f t="shared" si="1"/>
        <v>74</v>
      </c>
      <c r="B75">
        <v>0.39416778254461299</v>
      </c>
      <c r="C75">
        <v>3.1289307453753801E-2</v>
      </c>
      <c r="D75">
        <v>1.94547716456051E-4</v>
      </c>
      <c r="E75">
        <v>3.9582462613568098E-2</v>
      </c>
      <c r="F75">
        <v>60</v>
      </c>
    </row>
    <row r="76" spans="1:6" x14ac:dyDescent="0.35">
      <c r="A76">
        <f t="shared" si="1"/>
        <v>75</v>
      </c>
      <c r="B76">
        <v>0.589555761497222</v>
      </c>
      <c r="C76">
        <v>4.6619806338544798E-3</v>
      </c>
      <c r="D76">
        <v>2.6894290214197801E-3</v>
      </c>
      <c r="E76">
        <v>3.6725778338253501E-4</v>
      </c>
      <c r="F76">
        <v>65</v>
      </c>
    </row>
  </sheetData>
  <pageMargins left="0.7" right="0.7" top="0.75" bottom="0.75" header="0.3" footer="0.3"/>
  <pageSetup orientation="portrait" r:id="rId1"/>
  <headerFooter>
    <oddHeader>&amp;L&amp;"Calibri"&amp;11&amp;K000000PERSONAL/NONWORK // EXTERNAL&amp;1#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U146"/>
  <sheetViews>
    <sheetView workbookViewId="0">
      <pane xSplit="1" ySplit="1" topLeftCell="B125" activePane="bottomRight" state="frozen"/>
      <selection pane="topRight" activeCell="B1" sqref="B1"/>
      <selection pane="bottomLeft" activeCell="A2" sqref="A2"/>
      <selection pane="bottomRight" activeCell="H140" sqref="H140"/>
    </sheetView>
  </sheetViews>
  <sheetFormatPr defaultRowHeight="14.5" x14ac:dyDescent="0.35"/>
  <cols>
    <col min="1" max="1" width="18.08984375" style="6" bestFit="1" customWidth="1"/>
    <col min="2" max="6" width="7.90625" style="6" customWidth="1"/>
    <col min="7" max="7" width="14.08984375" style="6" customWidth="1"/>
    <col min="8" max="8" width="8.7265625" style="6"/>
    <col min="9" max="9" width="10.1796875" style="6" bestFit="1" customWidth="1"/>
    <col min="10" max="14" width="8.7265625" style="6"/>
    <col min="15" max="15" width="10.1796875" style="6" bestFit="1" customWidth="1"/>
    <col min="16" max="16384" width="8.7265625" style="6"/>
  </cols>
  <sheetData>
    <row r="1" spans="1:7" x14ac:dyDescent="0.35">
      <c r="B1" s="6" t="s">
        <v>5</v>
      </c>
      <c r="C1" s="6" t="s">
        <v>75</v>
      </c>
      <c r="D1" s="6" t="s">
        <v>76</v>
      </c>
      <c r="E1" s="6" t="s">
        <v>73</v>
      </c>
      <c r="F1" s="6" t="s">
        <v>103</v>
      </c>
      <c r="G1" s="6" t="s">
        <v>74</v>
      </c>
    </row>
    <row r="2" spans="1:7" x14ac:dyDescent="0.35">
      <c r="A2" s="7">
        <v>32964</v>
      </c>
      <c r="B2" s="6">
        <v>3.4398</v>
      </c>
      <c r="C2" s="6">
        <f>AHEPP!C13</f>
        <v>3.545074903138179</v>
      </c>
      <c r="E2" s="6">
        <v>5.68</v>
      </c>
      <c r="F2">
        <v>8.5299999999999994</v>
      </c>
      <c r="G2" s="6">
        <f>-'CBO-STU'!E182</f>
        <v>0.43200000000000038</v>
      </c>
    </row>
    <row r="3" spans="1:7" x14ac:dyDescent="0.35">
      <c r="A3" s="7">
        <v>33055</v>
      </c>
      <c r="B3" s="6">
        <v>3.2336</v>
      </c>
      <c r="C3" s="6">
        <f>AHEPP!C14</f>
        <v>3.1250158947175422</v>
      </c>
      <c r="E3" s="6">
        <v>4.18</v>
      </c>
      <c r="F3">
        <v>5.5</v>
      </c>
      <c r="G3" s="6">
        <f>-'CBO-STU'!E183</f>
        <v>0.37966666666666704</v>
      </c>
    </row>
    <row r="4" spans="1:7" x14ac:dyDescent="0.35">
      <c r="A4" s="7">
        <v>33147</v>
      </c>
      <c r="B4" s="6">
        <v>3.0537999999999998</v>
      </c>
      <c r="C4" s="6">
        <f>AHEPP!C15</f>
        <v>2.3278436213056253</v>
      </c>
      <c r="E4" s="6">
        <v>3.44</v>
      </c>
      <c r="F4">
        <v>2.72</v>
      </c>
      <c r="G4" s="6">
        <f>-'CBO-STU'!E184</f>
        <v>-7.0000000000005613E-3</v>
      </c>
    </row>
    <row r="5" spans="1:7" x14ac:dyDescent="0.35">
      <c r="A5" s="7">
        <v>33239</v>
      </c>
      <c r="B5" s="6">
        <v>3.1271</v>
      </c>
      <c r="C5" s="6">
        <f>AHEPP!C16</f>
        <v>2.6988054186377397</v>
      </c>
      <c r="E5" s="6">
        <v>4.8</v>
      </c>
      <c r="F5">
        <v>2.19</v>
      </c>
      <c r="G5" s="6">
        <f>-'CBO-STU'!E185</f>
        <v>-0.45933333333333248</v>
      </c>
    </row>
    <row r="6" spans="1:7" x14ac:dyDescent="0.35">
      <c r="A6" s="7">
        <v>33329</v>
      </c>
      <c r="B6" s="6">
        <v>3.2829000000000002</v>
      </c>
      <c r="C6" s="6">
        <f>AHEPP!C17</f>
        <v>3.8241209047928493</v>
      </c>
      <c r="E6" s="6">
        <v>4.74</v>
      </c>
      <c r="F6">
        <v>7.72</v>
      </c>
      <c r="G6" s="6">
        <f>-'CBO-STU'!E186</f>
        <v>-0.94399999999999995</v>
      </c>
    </row>
    <row r="7" spans="1:7" x14ac:dyDescent="0.35">
      <c r="A7" s="7">
        <v>33420</v>
      </c>
      <c r="B7" s="6">
        <v>2.7456999999999998</v>
      </c>
      <c r="C7" s="6">
        <f>AHEPP!C18</f>
        <v>2.6552966165175107</v>
      </c>
      <c r="E7" s="6">
        <v>4.6900000000000004</v>
      </c>
      <c r="F7">
        <v>4.6900000000000004</v>
      </c>
      <c r="G7" s="6">
        <f>-'CBO-STU'!E187</f>
        <v>-1.1963333333333335</v>
      </c>
    </row>
    <row r="8" spans="1:7" x14ac:dyDescent="0.35">
      <c r="A8" s="7">
        <v>33512</v>
      </c>
      <c r="B8" s="6">
        <v>2.9514</v>
      </c>
      <c r="C8" s="6">
        <f>AHEPP!C19</f>
        <v>2.2620229933380642</v>
      </c>
      <c r="E8" s="6">
        <v>3.29</v>
      </c>
      <c r="F8">
        <v>5.61</v>
      </c>
      <c r="G8" s="6">
        <f>-'CBO-STU'!E188</f>
        <v>-1.2476666666666674</v>
      </c>
    </row>
    <row r="9" spans="1:7" x14ac:dyDescent="0.35">
      <c r="A9" s="7">
        <v>33604</v>
      </c>
      <c r="B9" s="6">
        <v>2.698</v>
      </c>
      <c r="C9" s="6">
        <f>AHEPP!C20</f>
        <v>1.8752964493820912</v>
      </c>
      <c r="E9" s="6">
        <v>3.93</v>
      </c>
      <c r="F9">
        <v>10.9</v>
      </c>
      <c r="G9" s="6">
        <f>-'CBO-STU'!E189</f>
        <v>-1.4979999999999993</v>
      </c>
    </row>
    <row r="10" spans="1:7" x14ac:dyDescent="0.35">
      <c r="A10" s="7">
        <v>33695</v>
      </c>
      <c r="B10" s="6">
        <v>2.706</v>
      </c>
      <c r="C10" s="6">
        <f>AHEPP!C21</f>
        <v>2.9823064525373866</v>
      </c>
      <c r="E10" s="6">
        <v>2.58</v>
      </c>
      <c r="F10">
        <v>3.08</v>
      </c>
      <c r="G10" s="6">
        <f>-'CBO-STU'!E190</f>
        <v>-1.7816666666666672</v>
      </c>
    </row>
    <row r="11" spans="1:7" x14ac:dyDescent="0.35">
      <c r="A11" s="7">
        <v>33786</v>
      </c>
      <c r="B11" s="6">
        <v>2.8138999999999998</v>
      </c>
      <c r="C11" s="6">
        <f>AHEPP!C22</f>
        <v>2.2222279378407706</v>
      </c>
      <c r="E11" s="6">
        <v>3.86</v>
      </c>
      <c r="F11">
        <v>4.9000000000000004</v>
      </c>
      <c r="G11" s="6">
        <f>-'CBO-STU'!E191</f>
        <v>-2.0309999999999997</v>
      </c>
    </row>
    <row r="12" spans="1:7" x14ac:dyDescent="0.35">
      <c r="A12" s="7">
        <v>33878</v>
      </c>
      <c r="B12" s="6">
        <v>2.5935999999999999</v>
      </c>
      <c r="C12" s="6">
        <f>AHEPP!C23</f>
        <v>2.2099503727879721</v>
      </c>
      <c r="E12" s="6">
        <v>3.18</v>
      </c>
      <c r="F12">
        <v>2.2799999999999998</v>
      </c>
      <c r="G12" s="6">
        <f>-'CBO-STU'!E192</f>
        <v>-2.0803333333333329</v>
      </c>
    </row>
    <row r="13" spans="1:7" x14ac:dyDescent="0.35">
      <c r="A13" s="7">
        <v>33970</v>
      </c>
      <c r="B13" s="6">
        <v>2.7256999999999998</v>
      </c>
      <c r="C13" s="6">
        <f>AHEPP!C24</f>
        <v>3.6563325882642772</v>
      </c>
      <c r="E13" s="6">
        <v>4.4400000000000004</v>
      </c>
      <c r="F13">
        <v>-2.23</v>
      </c>
      <c r="G13" s="6">
        <f>-'CBO-STU'!E193</f>
        <v>-1.8296666666666672</v>
      </c>
    </row>
    <row r="14" spans="1:7" x14ac:dyDescent="0.35">
      <c r="A14" s="7">
        <v>34060</v>
      </c>
      <c r="B14" s="6">
        <v>2.6006</v>
      </c>
      <c r="C14" s="6">
        <f>AHEPP!C25</f>
        <v>1.453225939952496</v>
      </c>
      <c r="E14" s="6">
        <v>3.76</v>
      </c>
      <c r="F14">
        <v>3.25</v>
      </c>
      <c r="G14" s="6">
        <f>-'CBO-STU'!E194</f>
        <v>-1.6113333333333326</v>
      </c>
    </row>
    <row r="15" spans="1:7" x14ac:dyDescent="0.35">
      <c r="A15" s="7">
        <v>34151</v>
      </c>
      <c r="B15" s="6">
        <v>2.6520000000000001</v>
      </c>
      <c r="C15" s="6">
        <f>AHEPP!C26</f>
        <v>2.5305100211509668</v>
      </c>
      <c r="E15" s="6">
        <v>3.09</v>
      </c>
      <c r="F15">
        <v>0.28000000000000003</v>
      </c>
      <c r="G15" s="6">
        <f>-'CBO-STU'!E195</f>
        <v>-1.5596666666666668</v>
      </c>
    </row>
    <row r="16" spans="1:7" x14ac:dyDescent="0.35">
      <c r="A16" s="7">
        <v>34243</v>
      </c>
      <c r="B16" s="6">
        <v>2.6314000000000002</v>
      </c>
      <c r="C16" s="6">
        <f>AHEPP!C27</f>
        <v>2.8725437634658846</v>
      </c>
      <c r="E16" s="6">
        <v>3.69</v>
      </c>
      <c r="F16">
        <v>2.92</v>
      </c>
      <c r="G16" s="6">
        <f>-'CBO-STU'!E196</f>
        <v>-1.3069999999999995</v>
      </c>
    </row>
    <row r="17" spans="1:7" x14ac:dyDescent="0.35">
      <c r="A17" s="7">
        <v>34335</v>
      </c>
      <c r="B17" s="6">
        <v>2.7198000000000002</v>
      </c>
      <c r="C17" s="6">
        <f>AHEPP!C28</f>
        <v>2.4966643693904444</v>
      </c>
      <c r="E17" s="6">
        <v>3.04</v>
      </c>
      <c r="F17">
        <v>-2.77</v>
      </c>
      <c r="G17" s="6">
        <f>-'CBO-STU'!E197</f>
        <v>-1.1533333333333324</v>
      </c>
    </row>
    <row r="18" spans="1:7" x14ac:dyDescent="0.35">
      <c r="A18" s="7">
        <v>34425</v>
      </c>
      <c r="B18" s="6">
        <v>2.7357999999999998</v>
      </c>
      <c r="C18" s="6">
        <f>AHEPP!C29</f>
        <v>2.1276645910399239</v>
      </c>
      <c r="E18" s="6">
        <v>3.63</v>
      </c>
      <c r="F18">
        <v>2.5099999999999998</v>
      </c>
      <c r="G18" s="6">
        <f>-'CBO-STU'!E198</f>
        <v>-1.0996666666666668</v>
      </c>
    </row>
    <row r="19" spans="1:7" x14ac:dyDescent="0.35">
      <c r="A19" s="7">
        <v>34516</v>
      </c>
      <c r="B19" s="6">
        <v>2.7755000000000001</v>
      </c>
      <c r="C19" s="6">
        <f>AHEPP!C30</f>
        <v>2.8193949324247569</v>
      </c>
      <c r="E19" s="6">
        <v>3.6</v>
      </c>
      <c r="F19">
        <v>0.15</v>
      </c>
      <c r="G19" s="6">
        <f>-'CBO-STU'!E199</f>
        <v>-0.74600000000000044</v>
      </c>
    </row>
    <row r="20" spans="1:7" x14ac:dyDescent="0.35">
      <c r="A20" s="7">
        <v>34608</v>
      </c>
      <c r="B20" s="6">
        <v>2.8018999999999998</v>
      </c>
      <c r="C20" s="6">
        <f>AHEPP!C31</f>
        <v>3.1482453729317683</v>
      </c>
      <c r="E20" s="6">
        <v>2.37</v>
      </c>
      <c r="F20">
        <v>2.76</v>
      </c>
      <c r="G20" s="6">
        <f>-'CBO-STU'!E200</f>
        <v>-0.55799999999999983</v>
      </c>
    </row>
    <row r="21" spans="1:7" x14ac:dyDescent="0.35">
      <c r="A21" s="7">
        <v>34700</v>
      </c>
      <c r="B21" s="6">
        <v>2.7997999999999998</v>
      </c>
      <c r="C21" s="6">
        <f>AHEPP!C32</f>
        <v>2.4316184305529731</v>
      </c>
      <c r="E21" s="6">
        <v>2.35</v>
      </c>
      <c r="F21">
        <v>2.67</v>
      </c>
      <c r="G21" s="6">
        <f>-'CBO-STU'!E201</f>
        <v>-0.20233333333333281</v>
      </c>
    </row>
    <row r="22" spans="1:7" x14ac:dyDescent="0.35">
      <c r="A22" s="7">
        <v>34790</v>
      </c>
      <c r="B22" s="6">
        <v>2.8006000000000002</v>
      </c>
      <c r="C22" s="6">
        <f>AHEPP!C33</f>
        <v>2.7610118251081062</v>
      </c>
      <c r="E22" s="6">
        <v>2.93</v>
      </c>
      <c r="F22">
        <v>2.87</v>
      </c>
      <c r="G22" s="6">
        <f>-'CBO-STU'!E202</f>
        <v>-4.6666666666666856E-2</v>
      </c>
    </row>
    <row r="23" spans="1:7" x14ac:dyDescent="0.35">
      <c r="A23" s="7">
        <v>34881</v>
      </c>
      <c r="B23" s="6">
        <v>3.0017</v>
      </c>
      <c r="C23" s="6">
        <f>AHEPP!C34</f>
        <v>3.4246784539243791</v>
      </c>
      <c r="E23" s="6">
        <v>2.91</v>
      </c>
      <c r="F23">
        <v>2.4500000000000002</v>
      </c>
      <c r="G23" s="6">
        <f>-'CBO-STU'!E203</f>
        <v>-0.25766666666666715</v>
      </c>
    </row>
    <row r="24" spans="1:7" x14ac:dyDescent="0.35">
      <c r="A24" s="7">
        <v>34973</v>
      </c>
      <c r="B24" s="6">
        <v>2.8481000000000001</v>
      </c>
      <c r="C24" s="6">
        <f>AHEPP!C35</f>
        <v>2.7187870175547246</v>
      </c>
      <c r="E24" s="6">
        <v>1.73</v>
      </c>
      <c r="F24">
        <v>3.61</v>
      </c>
      <c r="G24" s="6">
        <f>-'CBO-STU'!E204</f>
        <v>-0.26766666666666694</v>
      </c>
    </row>
    <row r="25" spans="1:7" x14ac:dyDescent="0.35">
      <c r="A25" s="7">
        <v>35065</v>
      </c>
      <c r="B25" s="6">
        <v>2.9990999999999999</v>
      </c>
      <c r="C25" s="6">
        <f>AHEPP!C36</f>
        <v>2.7004321973677747</v>
      </c>
      <c r="E25" s="6">
        <v>3.46</v>
      </c>
      <c r="F25">
        <v>4.24</v>
      </c>
      <c r="G25" s="6">
        <f>-'CBO-STU'!E205</f>
        <v>-0.1776666666666662</v>
      </c>
    </row>
    <row r="26" spans="1:7" x14ac:dyDescent="0.35">
      <c r="A26" s="7">
        <v>35156</v>
      </c>
      <c r="B26" s="6">
        <v>3.3073000000000001</v>
      </c>
      <c r="C26" s="6">
        <f>AHEPP!C37</f>
        <v>4.6823277135588981</v>
      </c>
      <c r="E26" s="6">
        <v>3.43</v>
      </c>
      <c r="F26">
        <v>3.93</v>
      </c>
      <c r="G26" s="6">
        <f>-'CBO-STU'!E206</f>
        <v>-0.15433333333333366</v>
      </c>
    </row>
    <row r="27" spans="1:7" x14ac:dyDescent="0.35">
      <c r="A27" s="7">
        <v>35247</v>
      </c>
      <c r="B27" s="6">
        <v>3.2303000000000002</v>
      </c>
      <c r="C27" s="6">
        <f>AHEPP!C38</f>
        <v>3.3112771877485514</v>
      </c>
      <c r="E27" s="6">
        <v>2.83</v>
      </c>
      <c r="F27">
        <v>3.77</v>
      </c>
      <c r="G27" s="6">
        <f>-'CBO-STU'!E207</f>
        <v>-0.13100000000000023</v>
      </c>
    </row>
    <row r="28" spans="1:7" x14ac:dyDescent="0.35">
      <c r="A28" s="7">
        <v>35339</v>
      </c>
      <c r="B28" s="6">
        <v>3.5750000000000002</v>
      </c>
      <c r="C28" s="6">
        <f>AHEPP!C39</f>
        <v>3.6110216512884818</v>
      </c>
      <c r="E28" s="6">
        <v>2.81</v>
      </c>
      <c r="F28">
        <v>2.29</v>
      </c>
      <c r="G28" s="6">
        <f>-'CBO-STU'!E208</f>
        <v>9.3333333333333712E-2</v>
      </c>
    </row>
    <row r="29" spans="1:7" x14ac:dyDescent="0.35">
      <c r="A29" s="7">
        <v>35431</v>
      </c>
      <c r="B29" s="6">
        <v>3.4903</v>
      </c>
      <c r="C29" s="6">
        <f>AHEPP!C40</f>
        <v>3.9024699781458949</v>
      </c>
      <c r="E29" s="6">
        <v>2.23</v>
      </c>
      <c r="F29">
        <v>4.29</v>
      </c>
      <c r="G29" s="6">
        <f>-'CBO-STU'!E209</f>
        <v>1.6666666666666607E-2</v>
      </c>
    </row>
    <row r="30" spans="1:7" x14ac:dyDescent="0.35">
      <c r="A30" s="7">
        <v>35521</v>
      </c>
      <c r="B30" s="6">
        <v>3.2597</v>
      </c>
      <c r="C30" s="6">
        <f>AHEPP!C41</f>
        <v>3.2232245319049113</v>
      </c>
      <c r="E30" s="6">
        <v>3.33</v>
      </c>
      <c r="F30">
        <v>3.77</v>
      </c>
      <c r="G30" s="6">
        <f>-'CBO-STU'!E210</f>
        <v>0.1076666666666668</v>
      </c>
    </row>
    <row r="31" spans="1:7" x14ac:dyDescent="0.35">
      <c r="A31" s="7">
        <v>35612</v>
      </c>
      <c r="B31" s="6">
        <v>3.6757</v>
      </c>
      <c r="C31" s="6">
        <f>AHEPP!C42</f>
        <v>4.4693202392499742</v>
      </c>
      <c r="E31" s="6">
        <v>3.31</v>
      </c>
      <c r="F31">
        <v>4.72</v>
      </c>
      <c r="G31" s="6">
        <f>-'CBO-STU'!E211</f>
        <v>0.33199999999999985</v>
      </c>
    </row>
    <row r="32" spans="1:7" x14ac:dyDescent="0.35">
      <c r="A32" s="7">
        <v>35704</v>
      </c>
      <c r="B32" s="6">
        <v>3.7321</v>
      </c>
      <c r="C32" s="6">
        <f>AHEPP!C43</f>
        <v>4.7337830588013219</v>
      </c>
      <c r="E32" s="6">
        <v>4.3899999999999997</v>
      </c>
      <c r="F32">
        <v>8.02</v>
      </c>
      <c r="G32" s="6">
        <f>-'CBO-STU'!E212</f>
        <v>0.45633333333333326</v>
      </c>
    </row>
    <row r="33" spans="1:7" x14ac:dyDescent="0.35">
      <c r="A33" s="7">
        <v>35796</v>
      </c>
      <c r="B33" s="6">
        <v>3.6677</v>
      </c>
      <c r="C33" s="6">
        <f>AHEPP!C44</f>
        <v>3.7471000014399181</v>
      </c>
      <c r="E33" s="6">
        <v>2.7</v>
      </c>
      <c r="F33">
        <v>6.75</v>
      </c>
      <c r="G33" s="6">
        <f>-'CBO-STU'!E213</f>
        <v>0.64633333333333276</v>
      </c>
    </row>
    <row r="34" spans="1:7" x14ac:dyDescent="0.35">
      <c r="A34" s="7">
        <v>35886</v>
      </c>
      <c r="B34" s="6">
        <v>3.7387999999999999</v>
      </c>
      <c r="C34" s="6">
        <f>AHEPP!C45</f>
        <v>3.7123236297892603</v>
      </c>
      <c r="E34" s="6">
        <v>3.77</v>
      </c>
      <c r="F34">
        <v>4.8899999999999997</v>
      </c>
      <c r="G34" s="6">
        <f>-'CBO-STU'!E214</f>
        <v>0.67066666666666741</v>
      </c>
    </row>
    <row r="35" spans="1:7" x14ac:dyDescent="0.35">
      <c r="A35" s="7">
        <v>35977</v>
      </c>
      <c r="B35" s="6">
        <v>3.8012000000000001</v>
      </c>
      <c r="C35" s="6">
        <f>AHEPP!C46</f>
        <v>3.678186837240105</v>
      </c>
      <c r="E35" s="6">
        <v>4.2699999999999996</v>
      </c>
      <c r="F35">
        <v>6.59</v>
      </c>
      <c r="G35" s="6">
        <f>-'CBO-STU'!E215</f>
        <v>0.89399999999999924</v>
      </c>
    </row>
    <row r="36" spans="1:7" x14ac:dyDescent="0.35">
      <c r="A36" s="7">
        <v>36069</v>
      </c>
      <c r="B36" s="6">
        <v>3.3641999999999999</v>
      </c>
      <c r="C36" s="6">
        <f>AHEPP!C47</f>
        <v>3.3422146591727042</v>
      </c>
      <c r="E36" s="6">
        <v>3.16</v>
      </c>
      <c r="F36">
        <v>2.66</v>
      </c>
      <c r="G36" s="6">
        <f>-'CBO-STU'!E216</f>
        <v>0.75166666666666693</v>
      </c>
    </row>
    <row r="37" spans="1:7" x14ac:dyDescent="0.35">
      <c r="A37" s="7">
        <v>36161</v>
      </c>
      <c r="B37" s="6">
        <v>3.7002000000000002</v>
      </c>
      <c r="C37" s="6">
        <f>AHEPP!C48</f>
        <v>3.3145199068307818</v>
      </c>
      <c r="E37" s="6">
        <v>1.04</v>
      </c>
      <c r="F37">
        <v>8.1999999999999993</v>
      </c>
      <c r="G37" s="6">
        <f>-'CBO-STU'!E217</f>
        <v>0.84166666666666679</v>
      </c>
    </row>
    <row r="38" spans="1:7" x14ac:dyDescent="0.35">
      <c r="A38" s="7">
        <v>36251</v>
      </c>
      <c r="B38" s="6">
        <v>3.8894000000000002</v>
      </c>
      <c r="C38" s="6">
        <f>AHEPP!C49</f>
        <v>4.1791424926621801</v>
      </c>
      <c r="E38" s="6">
        <v>4.18</v>
      </c>
      <c r="F38">
        <v>1.47</v>
      </c>
      <c r="G38" s="6">
        <f>-'CBO-STU'!E218</f>
        <v>0.96499999999999986</v>
      </c>
    </row>
    <row r="39" spans="1:7" x14ac:dyDescent="0.35">
      <c r="A39" s="7">
        <v>36342</v>
      </c>
      <c r="B39" s="6">
        <v>3.6312000000000002</v>
      </c>
      <c r="C39" s="6">
        <f>AHEPP!C50</f>
        <v>4.1359304964407428</v>
      </c>
      <c r="E39" s="6">
        <v>4.1399999999999997</v>
      </c>
      <c r="F39">
        <v>3.62</v>
      </c>
      <c r="G39" s="6">
        <f>-'CBO-STU'!E219</f>
        <v>0.98833333333333329</v>
      </c>
    </row>
    <row r="40" spans="1:7" x14ac:dyDescent="0.35">
      <c r="A40" s="7">
        <v>36434</v>
      </c>
      <c r="B40" s="6">
        <v>3.8940000000000001</v>
      </c>
      <c r="C40" s="6">
        <f>AHEPP!C51</f>
        <v>2.6364064682818267</v>
      </c>
      <c r="E40" s="6">
        <v>4.62</v>
      </c>
      <c r="F40">
        <v>7.56</v>
      </c>
      <c r="G40" s="6">
        <f>-'CBO-STU'!E220</f>
        <v>1.0116666666666667</v>
      </c>
    </row>
    <row r="41" spans="1:7" x14ac:dyDescent="0.35">
      <c r="A41" s="7">
        <v>36526</v>
      </c>
      <c r="B41" s="6">
        <v>3.7214</v>
      </c>
      <c r="C41" s="6">
        <f>AHEPP!C52</f>
        <v>4.3557599197074026</v>
      </c>
      <c r="E41" s="6">
        <v>5.6</v>
      </c>
      <c r="F41">
        <v>14.59</v>
      </c>
      <c r="G41" s="6">
        <f>-'CBO-STU'!E221</f>
        <v>1.1683333333333339</v>
      </c>
    </row>
    <row r="42" spans="1:7" x14ac:dyDescent="0.35">
      <c r="A42" s="7">
        <v>36617</v>
      </c>
      <c r="B42" s="6">
        <v>3.6720000000000002</v>
      </c>
      <c r="C42" s="6">
        <f>AHEPP!C53</f>
        <v>4.0230224176168505</v>
      </c>
      <c r="E42" s="6">
        <v>4.5</v>
      </c>
      <c r="F42">
        <v>1.43</v>
      </c>
      <c r="G42" s="6">
        <f>-'CBO-STU'!E222</f>
        <v>1.190666666666667</v>
      </c>
    </row>
    <row r="43" spans="1:7" x14ac:dyDescent="0.35">
      <c r="A43" s="7">
        <v>36708</v>
      </c>
      <c r="B43" s="6">
        <v>3.7805</v>
      </c>
      <c r="C43" s="6">
        <f>AHEPP!C54</f>
        <v>3.6997773550824675</v>
      </c>
      <c r="E43" s="6">
        <v>3.95</v>
      </c>
      <c r="F43">
        <v>8.06</v>
      </c>
      <c r="G43" s="6">
        <f>-'CBO-STU'!E223</f>
        <v>1.2806666666666673</v>
      </c>
    </row>
    <row r="44" spans="1:7" x14ac:dyDescent="0.35">
      <c r="A44" s="7">
        <v>36800</v>
      </c>
      <c r="B44" s="6">
        <v>3.5878999999999999</v>
      </c>
      <c r="C44" s="6">
        <f>AHEPP!C55</f>
        <v>4.7871039506720336</v>
      </c>
      <c r="E44" s="6">
        <v>3.91</v>
      </c>
      <c r="F44">
        <v>2.76</v>
      </c>
      <c r="G44" s="6">
        <f>-'CBO-STU'!E224</f>
        <v>1.2039999999999997</v>
      </c>
    </row>
    <row r="45" spans="1:7" x14ac:dyDescent="0.35">
      <c r="A45" s="7">
        <v>36892</v>
      </c>
      <c r="B45" s="6">
        <v>3.4638</v>
      </c>
      <c r="C45" s="6">
        <f>AHEPP!C56</f>
        <v>3.8997523376012921</v>
      </c>
      <c r="E45" s="6">
        <v>5.35</v>
      </c>
      <c r="F45">
        <v>9.6</v>
      </c>
      <c r="G45" s="6">
        <f>-'CBO-STU'!E225</f>
        <v>1.2929999999999997</v>
      </c>
    </row>
    <row r="46" spans="1:7" x14ac:dyDescent="0.35">
      <c r="A46" s="7">
        <v>36982</v>
      </c>
      <c r="B46" s="6">
        <v>3.3734999999999999</v>
      </c>
      <c r="C46" s="6">
        <f>AHEPP!C57</f>
        <v>3.3126483326888945</v>
      </c>
      <c r="E46" s="6">
        <v>3.82</v>
      </c>
      <c r="F46">
        <v>1.82</v>
      </c>
      <c r="G46" s="6">
        <f>-'CBO-STU'!E226</f>
        <v>0.94966666666666644</v>
      </c>
    </row>
    <row r="47" spans="1:7" x14ac:dyDescent="0.35">
      <c r="A47" s="7">
        <v>37073</v>
      </c>
      <c r="B47" s="6">
        <v>3.2185000000000001</v>
      </c>
      <c r="C47" s="6">
        <f>AHEPP!C58</f>
        <v>2.1932885658126011</v>
      </c>
      <c r="E47" s="6">
        <v>4.26</v>
      </c>
      <c r="F47">
        <v>0.73</v>
      </c>
      <c r="G47" s="6">
        <f>-'CBO-STU'!E227</f>
        <v>0.77199999999999935</v>
      </c>
    </row>
    <row r="48" spans="1:7" x14ac:dyDescent="0.35">
      <c r="A48" s="7">
        <v>37165</v>
      </c>
      <c r="B48" s="6">
        <v>3.0131999999999999</v>
      </c>
      <c r="C48" s="6">
        <f>AHEPP!C59</f>
        <v>3.2675471015183533</v>
      </c>
      <c r="E48" s="6">
        <v>3.74</v>
      </c>
      <c r="F48">
        <v>3.45</v>
      </c>
      <c r="G48" s="6">
        <f>-'CBO-STU'!E228</f>
        <v>0.32766666666666655</v>
      </c>
    </row>
    <row r="49" spans="1:7" x14ac:dyDescent="0.35">
      <c r="A49" s="7">
        <v>37257</v>
      </c>
      <c r="B49" s="6">
        <v>3.0249999999999999</v>
      </c>
      <c r="C49" s="6">
        <f>AHEPP!C60</f>
        <v>2.1636293456047895</v>
      </c>
      <c r="E49" s="6">
        <v>3.24</v>
      </c>
      <c r="F49">
        <v>1.44</v>
      </c>
      <c r="G49" s="6">
        <f>-'CBO-STU'!E229</f>
        <v>-0.3490000000000002</v>
      </c>
    </row>
    <row r="50" spans="1:7" x14ac:dyDescent="0.35">
      <c r="A50" s="7">
        <v>37347</v>
      </c>
      <c r="B50" s="6">
        <v>2.9670999999999998</v>
      </c>
      <c r="C50" s="6">
        <f>AHEPP!C61</f>
        <v>2.9560094219322153</v>
      </c>
      <c r="E50" s="6">
        <v>4.1399999999999997</v>
      </c>
      <c r="F50">
        <v>3.61</v>
      </c>
      <c r="G50" s="6">
        <f>-'CBO-STU'!E230</f>
        <v>-0.5600000000000005</v>
      </c>
    </row>
    <row r="51" spans="1:7" x14ac:dyDescent="0.35">
      <c r="A51" s="7">
        <v>37438</v>
      </c>
      <c r="B51" s="6">
        <v>2.6082999999999998</v>
      </c>
      <c r="C51" s="6">
        <f>AHEPP!C62</f>
        <v>3.2000170668304406</v>
      </c>
      <c r="E51" s="6">
        <v>2.2599999999999998</v>
      </c>
      <c r="F51">
        <v>2.2200000000000002</v>
      </c>
      <c r="G51" s="6">
        <f>-'CBO-STU'!E231</f>
        <v>-0.70433333333333348</v>
      </c>
    </row>
    <row r="52" spans="1:7" x14ac:dyDescent="0.35">
      <c r="A52" s="7">
        <v>37530</v>
      </c>
      <c r="B52" s="6">
        <v>3.1147999999999998</v>
      </c>
      <c r="C52" s="6">
        <f>AHEPP!C63</f>
        <v>3.7012821921932115</v>
      </c>
      <c r="E52" s="6">
        <v>2.71</v>
      </c>
      <c r="F52">
        <v>0.96</v>
      </c>
      <c r="G52" s="6">
        <f>-'CBO-STU'!E232</f>
        <v>-0.61433333333333362</v>
      </c>
    </row>
    <row r="53" spans="1:7" x14ac:dyDescent="0.35">
      <c r="A53" s="7">
        <v>37622</v>
      </c>
      <c r="B53" s="6">
        <v>2.4961000000000002</v>
      </c>
      <c r="C53" s="6">
        <f>AHEPP!C64</f>
        <v>2.09974235445749</v>
      </c>
      <c r="E53" s="6">
        <v>5.43</v>
      </c>
      <c r="F53">
        <v>2.5099999999999998</v>
      </c>
      <c r="G53" s="6">
        <f>-'CBO-STU'!E233</f>
        <v>-0.75866666666666749</v>
      </c>
    </row>
    <row r="54" spans="1:7" x14ac:dyDescent="0.35">
      <c r="A54" s="7">
        <v>37712</v>
      </c>
      <c r="B54" s="6">
        <v>2.4228999999999998</v>
      </c>
      <c r="C54" s="6">
        <f>AHEPP!C65</f>
        <v>2.0887775924606444</v>
      </c>
      <c r="E54" s="6">
        <v>3.55</v>
      </c>
      <c r="F54">
        <v>8.0399999999999991</v>
      </c>
      <c r="G54" s="6">
        <f>-'CBO-STU'!E234</f>
        <v>-0.76966666666666672</v>
      </c>
    </row>
    <row r="55" spans="1:7" x14ac:dyDescent="0.35">
      <c r="A55" s="7">
        <v>37803</v>
      </c>
      <c r="B55" s="6">
        <v>2.1886999999999999</v>
      </c>
      <c r="C55" s="6">
        <f>AHEPP!C66</f>
        <v>1.5594561662629403</v>
      </c>
      <c r="E55" s="6">
        <v>4.41</v>
      </c>
      <c r="F55">
        <v>5.15</v>
      </c>
      <c r="G55" s="6">
        <f>-'CBO-STU'!E235</f>
        <v>-1.0463333333333331</v>
      </c>
    </row>
    <row r="56" spans="1:7" x14ac:dyDescent="0.35">
      <c r="A56" s="7">
        <v>37895</v>
      </c>
      <c r="B56" s="6">
        <v>2.0375000000000001</v>
      </c>
      <c r="C56" s="6">
        <f>AHEPP!C67</f>
        <v>1.294918579916704</v>
      </c>
      <c r="E56" s="6">
        <v>2.6</v>
      </c>
      <c r="F56">
        <v>5.48</v>
      </c>
      <c r="G56" s="6">
        <f>-'CBO-STU'!E236</f>
        <v>-1.0563333333333329</v>
      </c>
    </row>
    <row r="57" spans="1:7" x14ac:dyDescent="0.35">
      <c r="A57" s="7">
        <v>37987</v>
      </c>
      <c r="B57" s="6">
        <v>2.1214</v>
      </c>
      <c r="C57" s="6">
        <f>AHEPP!C68</f>
        <v>2.3203416661083054</v>
      </c>
      <c r="E57" s="6">
        <v>4.7699999999999996</v>
      </c>
      <c r="F57">
        <v>-0.06</v>
      </c>
      <c r="G57" s="6">
        <f>-'CBO-STU'!E237</f>
        <v>-0.76633333333333287</v>
      </c>
    </row>
    <row r="58" spans="1:7" x14ac:dyDescent="0.35">
      <c r="A58" s="7">
        <v>38078</v>
      </c>
      <c r="B58" s="6">
        <v>2.1913</v>
      </c>
      <c r="C58" s="6">
        <f>AHEPP!C69</f>
        <v>2.8178150470735019</v>
      </c>
      <c r="E58" s="6">
        <v>3.85</v>
      </c>
      <c r="F58">
        <v>7.67</v>
      </c>
      <c r="G58" s="6">
        <f>-'CBO-STU'!E238</f>
        <v>-0.64299999999999979</v>
      </c>
    </row>
    <row r="59" spans="1:7" x14ac:dyDescent="0.35">
      <c r="A59" s="7">
        <v>38169</v>
      </c>
      <c r="B59" s="6">
        <v>2.6053000000000002</v>
      </c>
      <c r="C59" s="6">
        <f>AHEPP!C70</f>
        <v>2.7981036199195231</v>
      </c>
      <c r="E59" s="6">
        <v>3.81</v>
      </c>
      <c r="F59">
        <v>7.26</v>
      </c>
      <c r="G59" s="6">
        <f>-'CBO-STU'!E239</f>
        <v>-0.55299999999999994</v>
      </c>
    </row>
    <row r="60" spans="1:7" x14ac:dyDescent="0.35">
      <c r="A60" s="7">
        <v>38261</v>
      </c>
      <c r="B60" s="6">
        <v>2.1406999999999998</v>
      </c>
      <c r="C60" s="6">
        <f>AHEPP!C71</f>
        <v>2.0227603155893448</v>
      </c>
      <c r="E60" s="6">
        <v>2.5099999999999998</v>
      </c>
      <c r="F60">
        <v>2.92</v>
      </c>
      <c r="G60" s="6">
        <f>-'CBO-STU'!E240</f>
        <v>-0.39533333333333331</v>
      </c>
    </row>
    <row r="61" spans="1:7" x14ac:dyDescent="0.35">
      <c r="A61" s="7">
        <v>38353</v>
      </c>
      <c r="B61" s="6">
        <v>2.5789</v>
      </c>
      <c r="C61" s="6">
        <f>AHEPP!C72</f>
        <v>2.7646984080877957</v>
      </c>
      <c r="E61" s="6">
        <v>3.75</v>
      </c>
      <c r="F61">
        <v>2.41</v>
      </c>
      <c r="G61" s="6">
        <f>-'CBO-STU'!E241</f>
        <v>-0.40533333333333399</v>
      </c>
    </row>
    <row r="62" spans="1:7" x14ac:dyDescent="0.35">
      <c r="A62" s="7">
        <v>38443</v>
      </c>
      <c r="B62" s="6">
        <v>2.4213</v>
      </c>
      <c r="C62" s="6">
        <f>AHEPP!C73</f>
        <v>2.7457206095595765</v>
      </c>
      <c r="E62" s="6">
        <v>2.4700000000000002</v>
      </c>
      <c r="F62">
        <v>1.36</v>
      </c>
      <c r="G62" s="6">
        <f>-'CBO-STU'!E242</f>
        <v>-0.28000000000000025</v>
      </c>
    </row>
    <row r="63" spans="1:7" x14ac:dyDescent="0.35">
      <c r="A63" s="7">
        <v>38534</v>
      </c>
      <c r="B63" s="6">
        <v>2.6732999999999998</v>
      </c>
      <c r="C63" s="6">
        <f>AHEPP!C74</f>
        <v>2.7270015754895738</v>
      </c>
      <c r="E63" s="6">
        <v>2.86</v>
      </c>
      <c r="F63">
        <v>5.38</v>
      </c>
      <c r="G63" s="6">
        <f>-'CBO-STU'!E243</f>
        <v>-8.8999999999999524E-2</v>
      </c>
    </row>
    <row r="64" spans="1:7" x14ac:dyDescent="0.35">
      <c r="A64" s="7">
        <v>38626</v>
      </c>
      <c r="B64" s="6">
        <v>3.0695000000000001</v>
      </c>
      <c r="C64" s="6">
        <f>AHEPP!C75</f>
        <v>4.1782253940228387</v>
      </c>
      <c r="E64" s="6">
        <v>2.84</v>
      </c>
      <c r="F64">
        <v>3.02</v>
      </c>
      <c r="G64" s="6">
        <f>-'CBO-STU'!E244</f>
        <v>3.6333333333333329E-2</v>
      </c>
    </row>
    <row r="65" spans="1:7" x14ac:dyDescent="0.35">
      <c r="A65" s="7">
        <v>38718</v>
      </c>
      <c r="B65" s="6">
        <v>3.0888</v>
      </c>
      <c r="C65" s="6">
        <f>AHEPP!C76</f>
        <v>4.3769433683776171</v>
      </c>
      <c r="E65" s="6">
        <v>2.42</v>
      </c>
      <c r="F65">
        <v>8.48</v>
      </c>
      <c r="G65" s="6">
        <f>-'CBO-STU'!E245</f>
        <v>2.9333333333333655E-2</v>
      </c>
    </row>
    <row r="66" spans="1:7" x14ac:dyDescent="0.35">
      <c r="A66" s="7">
        <v>38808</v>
      </c>
      <c r="B66" s="6">
        <v>3.5977999999999999</v>
      </c>
      <c r="C66" s="6">
        <f>AHEPP!C77</f>
        <v>4.3295672244040517</v>
      </c>
      <c r="E66" s="6">
        <v>3.21</v>
      </c>
      <c r="F66">
        <v>-0.25</v>
      </c>
      <c r="G66" s="6">
        <f>-'CBO-STU'!E246</f>
        <v>0.25666666666666682</v>
      </c>
    </row>
    <row r="67" spans="1:7" x14ac:dyDescent="0.35">
      <c r="A67" s="7">
        <v>38899</v>
      </c>
      <c r="B67" s="6">
        <v>3.4020000000000001</v>
      </c>
      <c r="C67" s="6">
        <f>AHEPP!C78</f>
        <v>3.5725155605286218</v>
      </c>
      <c r="D67" s="6">
        <f>AHEall!C13</f>
        <v>3.5433302568398162</v>
      </c>
      <c r="E67" s="6">
        <v>3.59</v>
      </c>
      <c r="F67">
        <v>0.67</v>
      </c>
      <c r="G67" s="6">
        <f>-'CBO-STU'!E247</f>
        <v>0.35066666666666713</v>
      </c>
    </row>
    <row r="68" spans="1:7" x14ac:dyDescent="0.35">
      <c r="A68" s="7">
        <v>38991</v>
      </c>
      <c r="B68" s="6">
        <v>3.7296999999999998</v>
      </c>
      <c r="C68" s="6">
        <f>AHEPP!C79</f>
        <v>4.0106499373170124</v>
      </c>
      <c r="D68" s="6">
        <f>AHEall!C14</f>
        <v>3.1234907372448717</v>
      </c>
      <c r="E68" s="6">
        <v>3.16</v>
      </c>
      <c r="F68">
        <v>6.99</v>
      </c>
      <c r="G68" s="6">
        <f>-'CBO-STU'!E248</f>
        <v>0.34266666666666712</v>
      </c>
    </row>
    <row r="69" spans="1:7" x14ac:dyDescent="0.35">
      <c r="A69" s="7">
        <v>39083</v>
      </c>
      <c r="B69" s="6">
        <v>3.4575999999999998</v>
      </c>
      <c r="C69" s="6">
        <f>AHEPP!C80</f>
        <v>4.203191039366061</v>
      </c>
      <c r="D69" s="6">
        <f>AHEall!C15</f>
        <v>3.0992891131290889</v>
      </c>
      <c r="E69" s="6">
        <v>2.34</v>
      </c>
      <c r="F69">
        <v>10.130000000000001</v>
      </c>
      <c r="G69" s="6">
        <f>-'CBO-STU'!E249</f>
        <v>0.53166666666666629</v>
      </c>
    </row>
    <row r="70" spans="1:7" x14ac:dyDescent="0.35">
      <c r="A70" s="7">
        <v>39173</v>
      </c>
      <c r="B70" s="6">
        <v>3.6804999999999999</v>
      </c>
      <c r="C70" s="6">
        <f>AHEPP!C81</f>
        <v>4.6189889699089548</v>
      </c>
      <c r="D70" s="6">
        <f>AHEall!C16</f>
        <v>4.2226879681832585</v>
      </c>
      <c r="E70" s="6">
        <v>3.51</v>
      </c>
      <c r="F70">
        <v>0.92</v>
      </c>
      <c r="G70" s="6">
        <f>-'CBO-STU'!E250</f>
        <v>0.45000000000000018</v>
      </c>
    </row>
    <row r="71" spans="1:7" x14ac:dyDescent="0.35">
      <c r="A71" s="7">
        <v>39264</v>
      </c>
      <c r="B71" s="6">
        <v>3.6067</v>
      </c>
      <c r="C71" s="6">
        <f>AHEPP!C82</f>
        <v>3.2018467130454198</v>
      </c>
      <c r="D71" s="6">
        <f>AHEall!C17</f>
        <v>1.9047655040974831</v>
      </c>
      <c r="E71" s="6">
        <v>3.09</v>
      </c>
      <c r="F71">
        <v>1.9</v>
      </c>
      <c r="G71" s="6">
        <f>-'CBO-STU'!E251</f>
        <v>0.43499999999999961</v>
      </c>
    </row>
    <row r="72" spans="1:7" x14ac:dyDescent="0.35">
      <c r="A72" s="7">
        <v>39356</v>
      </c>
      <c r="B72" s="6">
        <v>3.4735</v>
      </c>
      <c r="C72" s="6">
        <f>AHEPP!C83</f>
        <v>2.9503679858894571</v>
      </c>
      <c r="D72" s="6">
        <f>AHEall!C18</f>
        <v>2.462712017948121</v>
      </c>
      <c r="E72" s="6">
        <v>3.45</v>
      </c>
      <c r="F72">
        <v>3.64</v>
      </c>
      <c r="G72" s="6">
        <f>-'CBO-STU'!E252</f>
        <v>0.25233333333333263</v>
      </c>
    </row>
    <row r="73" spans="1:7" x14ac:dyDescent="0.35">
      <c r="A73" s="7">
        <v>39448</v>
      </c>
      <c r="B73" s="6">
        <v>3.9681999999999999</v>
      </c>
      <c r="C73" s="6">
        <f>AHEPP!C84</f>
        <v>4.2733046294696209</v>
      </c>
      <c r="D73" s="6">
        <f>AHEall!C19</f>
        <v>3.3850695674933817</v>
      </c>
      <c r="E73" s="6">
        <v>2.66</v>
      </c>
      <c r="F73">
        <v>3.72</v>
      </c>
      <c r="G73" s="6">
        <f>-'CBO-STU'!E253</f>
        <v>0.10500000000000043</v>
      </c>
    </row>
    <row r="74" spans="1:7" x14ac:dyDescent="0.35">
      <c r="A74" s="7">
        <v>39539</v>
      </c>
      <c r="B74" s="6">
        <v>3.3593999999999999</v>
      </c>
      <c r="C74" s="6">
        <f>AHEPP!C85</f>
        <v>3.5634979556437685</v>
      </c>
      <c r="D74" s="6">
        <f>AHEall!C20</f>
        <v>3.1709189137110627</v>
      </c>
      <c r="E74" s="6">
        <v>3.02</v>
      </c>
      <c r="F74">
        <v>0.93</v>
      </c>
      <c r="G74" s="6">
        <f>-'CBO-STU'!E254</f>
        <v>-0.10799999999999965</v>
      </c>
    </row>
    <row r="75" spans="1:7" x14ac:dyDescent="0.35">
      <c r="A75" s="7">
        <v>39630</v>
      </c>
      <c r="B75" s="6">
        <v>3.452</v>
      </c>
      <c r="C75" s="6">
        <f>AHEPP!C86</f>
        <v>3.5320317793088307</v>
      </c>
      <c r="D75" s="6">
        <f>AHEall!C21</f>
        <v>3.6985931568265684</v>
      </c>
      <c r="E75" s="6">
        <v>2.2400000000000002</v>
      </c>
      <c r="F75">
        <v>3.74</v>
      </c>
      <c r="G75" s="6">
        <f>-'CBO-STU'!E255</f>
        <v>-0.39533333333333331</v>
      </c>
    </row>
    <row r="76" spans="1:7" x14ac:dyDescent="0.35">
      <c r="A76" s="7">
        <v>39722</v>
      </c>
      <c r="B76" s="6">
        <v>3.0512000000000001</v>
      </c>
      <c r="C76" s="6">
        <f>AHEPP!C87</f>
        <v>3.9366091379164914</v>
      </c>
      <c r="D76" s="6">
        <f>AHEall!C22</f>
        <v>3.847064231498365</v>
      </c>
      <c r="E76" s="6">
        <v>1.85</v>
      </c>
      <c r="F76">
        <v>3.78</v>
      </c>
      <c r="G76" s="6">
        <f>-'CBO-STU'!E256</f>
        <v>-1.0339999999999998</v>
      </c>
    </row>
    <row r="77" spans="1:7" x14ac:dyDescent="0.35">
      <c r="A77" s="7">
        <v>39814</v>
      </c>
      <c r="B77" s="6">
        <v>3.1657000000000002</v>
      </c>
      <c r="C77" s="6">
        <f>AHEPP!C88</f>
        <v>2.6030460626952134</v>
      </c>
      <c r="D77" s="6">
        <f>AHEall!C23</f>
        <v>2.1818235913089623</v>
      </c>
      <c r="E77" s="6">
        <v>0.74</v>
      </c>
      <c r="F77">
        <v>-9.9700000000000006</v>
      </c>
      <c r="G77" s="6">
        <f>-'CBO-STU'!E257</f>
        <v>-1.7886666666666668</v>
      </c>
    </row>
    <row r="78" spans="1:7" x14ac:dyDescent="0.35">
      <c r="A78" s="7">
        <v>39904</v>
      </c>
      <c r="B78" s="6">
        <v>2.4691999999999998</v>
      </c>
      <c r="C78" s="6">
        <f>AHEPP!C89</f>
        <v>1.2951981095101317</v>
      </c>
      <c r="D78" s="6">
        <f>AHEall!C24</f>
        <v>1.4479653820536953</v>
      </c>
      <c r="E78" s="6">
        <v>0.73</v>
      </c>
      <c r="F78">
        <v>10.19</v>
      </c>
      <c r="G78" s="6">
        <f>-'CBO-STU'!E258</f>
        <v>-3.0826666666666673</v>
      </c>
    </row>
    <row r="79" spans="1:7" x14ac:dyDescent="0.35">
      <c r="A79" s="7">
        <v>39995</v>
      </c>
      <c r="B79" s="6">
        <v>2.9630000000000001</v>
      </c>
      <c r="C79" s="6">
        <f>AHEPP!C90</f>
        <v>3.0059186009946615</v>
      </c>
      <c r="D79" s="6">
        <f>AHEall!C25</f>
        <v>2.1621674267633395</v>
      </c>
      <c r="E79" s="6">
        <v>1.47</v>
      </c>
      <c r="F79">
        <v>2.72</v>
      </c>
      <c r="G79" s="6">
        <f>-'CBO-STU'!E259</f>
        <v>-4.0470000000000006</v>
      </c>
    </row>
    <row r="80" spans="1:7" x14ac:dyDescent="0.35">
      <c r="A80" s="7">
        <v>40087</v>
      </c>
      <c r="B80" s="6">
        <v>2.4973000000000001</v>
      </c>
      <c r="C80" s="6">
        <f>AHEPP!C91</f>
        <v>2.983498115070482</v>
      </c>
      <c r="D80" s="6">
        <f>AHEall!C26</f>
        <v>1.7929209757998166</v>
      </c>
      <c r="E80" s="6">
        <v>1.83</v>
      </c>
      <c r="F80">
        <v>2.42</v>
      </c>
      <c r="G80" s="6">
        <f>-'CBO-STU'!E260</f>
        <v>-4.2703333333333324</v>
      </c>
    </row>
    <row r="81" spans="1:21" x14ac:dyDescent="0.35">
      <c r="A81" s="7">
        <v>40179</v>
      </c>
      <c r="B81" s="6">
        <v>1.8419000000000001</v>
      </c>
      <c r="C81" s="6">
        <f>AHEPP!C92</f>
        <v>1.6949177902061408</v>
      </c>
      <c r="D81" s="6">
        <f>AHEall!C27</f>
        <v>1.7849204093593585</v>
      </c>
      <c r="E81" s="6">
        <v>2.56</v>
      </c>
      <c r="F81">
        <v>-2.81</v>
      </c>
      <c r="G81" s="6">
        <f>-'CBO-STU'!E261</f>
        <v>-4.4633333333333338</v>
      </c>
    </row>
    <row r="82" spans="1:21" x14ac:dyDescent="0.35">
      <c r="A82" s="7">
        <v>40269</v>
      </c>
      <c r="B82" s="6">
        <v>2.0579999999999998</v>
      </c>
      <c r="C82" s="6">
        <f>AHEPP!C93</f>
        <v>2.318847073730268</v>
      </c>
      <c r="D82" s="6">
        <f>AHEall!C28</f>
        <v>1.2447220535424464</v>
      </c>
      <c r="E82" s="6">
        <v>1.81</v>
      </c>
      <c r="F82">
        <v>4.04</v>
      </c>
      <c r="G82" s="6">
        <f>-'CBO-STU'!E262</f>
        <v>-4.2213333333333338</v>
      </c>
    </row>
    <row r="83" spans="1:21" x14ac:dyDescent="0.35">
      <c r="A83" s="7">
        <v>40360</v>
      </c>
      <c r="B83" s="6">
        <v>1.4849000000000001</v>
      </c>
      <c r="C83" s="6">
        <f>AHEPP!C94</f>
        <v>1.6780307776494752</v>
      </c>
      <c r="D83" s="6">
        <f>AHEall!C29</f>
        <v>2.4778840301138416</v>
      </c>
      <c r="E83" s="6">
        <v>1.8</v>
      </c>
      <c r="F83">
        <v>1.87</v>
      </c>
      <c r="G83" s="6">
        <f>-'CBO-STU'!E263</f>
        <v>-3.9803333333333333</v>
      </c>
    </row>
    <row r="84" spans="1:21" x14ac:dyDescent="0.35">
      <c r="A84" s="7">
        <v>40452</v>
      </c>
      <c r="B84" s="6">
        <v>1.5641</v>
      </c>
      <c r="C84" s="6">
        <f>AHEPP!C95</f>
        <v>2.2958581159858937</v>
      </c>
      <c r="D84" s="6">
        <f>AHEall!C30</f>
        <v>1.5848578954770431</v>
      </c>
      <c r="E84" s="6">
        <v>1.8</v>
      </c>
      <c r="F84">
        <v>1.91</v>
      </c>
      <c r="G84" s="6">
        <f>-'CBO-STU'!E264</f>
        <v>-3.7796666666666665</v>
      </c>
      <c r="P84" s="6" t="s">
        <v>5</v>
      </c>
      <c r="Q84" s="6" t="s">
        <v>6</v>
      </c>
      <c r="R84" s="6" t="s">
        <v>7</v>
      </c>
      <c r="S84" s="6" t="s">
        <v>3</v>
      </c>
      <c r="T84" s="6" t="s">
        <v>37</v>
      </c>
      <c r="U84" s="6" t="s">
        <v>4</v>
      </c>
    </row>
    <row r="85" spans="1:21" x14ac:dyDescent="0.35">
      <c r="A85" s="7">
        <v>40544</v>
      </c>
      <c r="B85" s="6">
        <v>1.3433999999999999</v>
      </c>
      <c r="C85" s="6">
        <f>AHEPP!C96</f>
        <v>1.8686771593106499</v>
      </c>
      <c r="D85" s="6">
        <f>AHEall!C31</f>
        <v>2.1034229013867645</v>
      </c>
      <c r="E85" s="6">
        <v>2.5099999999999998</v>
      </c>
      <c r="F85">
        <v>7.04</v>
      </c>
      <c r="G85" s="6">
        <f>-'CBO-STU'!E265</f>
        <v>-3.7709999999999999</v>
      </c>
      <c r="O85" s="8" t="s">
        <v>65</v>
      </c>
      <c r="P85" s="6">
        <v>1</v>
      </c>
      <c r="Q85" s="6">
        <v>1</v>
      </c>
      <c r="R85" s="6">
        <v>1</v>
      </c>
      <c r="S85" s="6">
        <v>1</v>
      </c>
      <c r="T85" s="6">
        <v>1</v>
      </c>
      <c r="U85" s="6">
        <f t="shared" ref="U85:U120" si="0">G85-G$85</f>
        <v>0</v>
      </c>
    </row>
    <row r="86" spans="1:21" x14ac:dyDescent="0.35">
      <c r="A86" s="7">
        <v>40634</v>
      </c>
      <c r="B86" s="6">
        <v>1.4174</v>
      </c>
      <c r="C86" s="6">
        <f>AHEPP!C97</f>
        <v>2.2721465691022402</v>
      </c>
      <c r="D86" s="6">
        <f>AHEall!C32</f>
        <v>2.2662950142709803</v>
      </c>
      <c r="E86" s="6">
        <v>3.22</v>
      </c>
      <c r="F86">
        <v>-2.2200000000000002</v>
      </c>
      <c r="G86" s="6">
        <f>-'CBO-STU'!E266</f>
        <v>-3.2723333333333331</v>
      </c>
      <c r="O86" s="8" t="s">
        <v>66</v>
      </c>
      <c r="P86" s="6">
        <f t="shared" ref="P86:P120" si="1">B86/AVERAGE(B$85:B$88)</f>
        <v>1.0397975277849101</v>
      </c>
      <c r="Q86" s="6">
        <f t="shared" ref="Q86:Q120" si="2">C86/AVERAGE(C$85:C$88)</f>
        <v>1.2957586207250584</v>
      </c>
      <c r="R86" s="6">
        <f t="shared" ref="R86:R120" si="3">D86/AVERAGE(D$85:D$88)</f>
        <v>1.1575361556572963</v>
      </c>
      <c r="S86" s="6">
        <f t="shared" ref="S86:S120" si="4">E86/AVERAGE(E$85:E$88)</f>
        <v>1.4471910112359552</v>
      </c>
      <c r="T86" s="6" t="e">
        <f>#REF!/AVERAGE(#REF!)</f>
        <v>#REF!</v>
      </c>
      <c r="U86" s="6">
        <f t="shared" si="0"/>
        <v>0.49866666666666681</v>
      </c>
    </row>
    <row r="87" spans="1:21" x14ac:dyDescent="0.35">
      <c r="A87" s="7">
        <v>40725</v>
      </c>
      <c r="B87" s="6">
        <v>1.3571</v>
      </c>
      <c r="C87" s="6">
        <f>AHEPP!C98</f>
        <v>1.4392202625161943</v>
      </c>
      <c r="D87" s="6">
        <f>AHEall!C33</f>
        <v>1.7346080956059495</v>
      </c>
      <c r="E87" s="6">
        <v>1.41</v>
      </c>
      <c r="F87">
        <v>2.68</v>
      </c>
      <c r="G87" s="6">
        <f>-'CBO-STU'!E267</f>
        <v>-3.2896666666666663</v>
      </c>
      <c r="J87" s="6" t="s">
        <v>0</v>
      </c>
      <c r="K87" s="6" t="s">
        <v>1</v>
      </c>
      <c r="L87" s="6" t="s">
        <v>2</v>
      </c>
      <c r="M87" s="6" t="s">
        <v>4</v>
      </c>
      <c r="O87" s="8" t="s">
        <v>67</v>
      </c>
      <c r="P87" s="6">
        <f t="shared" si="1"/>
        <v>0.99556175035762762</v>
      </c>
      <c r="Q87" s="6">
        <f t="shared" si="2"/>
        <v>0.82075781890002975</v>
      </c>
      <c r="R87" s="6">
        <f t="shared" si="3"/>
        <v>0.88597096755544202</v>
      </c>
      <c r="S87" s="6">
        <f t="shared" si="4"/>
        <v>0.63370786516853927</v>
      </c>
      <c r="T87" s="6" t="e">
        <f>#REF!/AVERAGE(#REF!)</f>
        <v>#REF!</v>
      </c>
      <c r="U87" s="6">
        <f t="shared" si="0"/>
        <v>0.48133333333333361</v>
      </c>
    </row>
    <row r="88" spans="1:21" x14ac:dyDescent="0.35">
      <c r="A88" s="7">
        <v>40817</v>
      </c>
      <c r="B88" s="6">
        <v>1.3347</v>
      </c>
      <c r="C88" s="6">
        <f>AHEPP!C99</f>
        <v>1.4340604348808128</v>
      </c>
      <c r="D88" s="6">
        <f>AHEall!C34</f>
        <v>1.7271184000223982</v>
      </c>
      <c r="E88" s="6">
        <v>1.76</v>
      </c>
      <c r="F88">
        <v>-5.0199999999999996</v>
      </c>
      <c r="G88" s="6">
        <f>-'CBO-STU'!E268</f>
        <v>-3.2160000000000002</v>
      </c>
      <c r="I88" s="7">
        <v>40817</v>
      </c>
      <c r="J88" s="6">
        <f t="shared" ref="J88:J116" si="5">C88-C$88</f>
        <v>0</v>
      </c>
      <c r="K88" s="6">
        <f t="shared" ref="K88:K116" si="6">D88-D$88</f>
        <v>0</v>
      </c>
      <c r="L88" s="6">
        <f t="shared" ref="L88:L116" si="7">E88-E$88</f>
        <v>0</v>
      </c>
      <c r="M88" s="6">
        <f t="shared" ref="M88:M120" si="8">G88-G$88</f>
        <v>0</v>
      </c>
      <c r="O88" s="8" t="s">
        <v>8</v>
      </c>
      <c r="P88" s="6">
        <f t="shared" si="1"/>
        <v>0.97912922275611647</v>
      </c>
      <c r="Q88" s="6">
        <f t="shared" si="2"/>
        <v>0.81781527495021644</v>
      </c>
      <c r="R88" s="6">
        <f t="shared" si="3"/>
        <v>0.88214551968646004</v>
      </c>
      <c r="S88" s="6">
        <f t="shared" si="4"/>
        <v>0.79101123595505618</v>
      </c>
      <c r="T88" s="6" t="e">
        <f>#REF!/AVERAGE(#REF!)</f>
        <v>#REF!</v>
      </c>
      <c r="U88" s="6">
        <f t="shared" si="0"/>
        <v>0.55499999999999972</v>
      </c>
    </row>
    <row r="89" spans="1:21" x14ac:dyDescent="0.35">
      <c r="A89" s="7">
        <v>40909</v>
      </c>
      <c r="B89" s="6">
        <v>1.7041999999999999</v>
      </c>
      <c r="C89" s="6">
        <f>AHEPP!C100</f>
        <v>1.8362694834396009</v>
      </c>
      <c r="D89" s="6">
        <f>AHEall!C35</f>
        <v>2.576775069472248</v>
      </c>
      <c r="E89" s="6">
        <v>2.1</v>
      </c>
      <c r="F89">
        <v>9.74</v>
      </c>
      <c r="G89" s="6">
        <f>-'CBO-STU'!E269</f>
        <v>-2.8343333333333325</v>
      </c>
      <c r="I89" s="7">
        <v>40909</v>
      </c>
      <c r="J89" s="6">
        <f t="shared" si="5"/>
        <v>0.40220904855878814</v>
      </c>
      <c r="K89" s="6">
        <f t="shared" si="6"/>
        <v>0.84965666944984974</v>
      </c>
      <c r="L89" s="6">
        <f t="shared" si="7"/>
        <v>0.34000000000000008</v>
      </c>
      <c r="M89" s="6">
        <f t="shared" si="8"/>
        <v>0.38166666666666771</v>
      </c>
      <c r="O89" s="7" t="s">
        <v>9</v>
      </c>
      <c r="P89" s="6">
        <f t="shared" si="1"/>
        <v>1.2501925686828304</v>
      </c>
      <c r="Q89" s="6">
        <f t="shared" si="2"/>
        <v>1.0471868520706107</v>
      </c>
      <c r="R89" s="6">
        <f t="shared" si="3"/>
        <v>1.3161174026894922</v>
      </c>
      <c r="S89" s="6">
        <f t="shared" si="4"/>
        <v>0.9438202247191011</v>
      </c>
      <c r="T89" s="6" t="e">
        <f>#REF!/AVERAGE(#REF!)</f>
        <v>#REF!</v>
      </c>
      <c r="U89" s="6">
        <f t="shared" si="0"/>
        <v>0.93666666666666742</v>
      </c>
    </row>
    <row r="90" spans="1:21" x14ac:dyDescent="0.35">
      <c r="A90" s="7">
        <v>41000</v>
      </c>
      <c r="B90" s="6">
        <v>1.7225999999999999</v>
      </c>
      <c r="C90" s="6">
        <f>AHEPP!C101</f>
        <v>1.4224043436875888</v>
      </c>
      <c r="D90" s="6">
        <f>AHEall!C36</f>
        <v>1.8791407611624678</v>
      </c>
      <c r="E90" s="6">
        <v>2.09</v>
      </c>
      <c r="F90">
        <v>2.33</v>
      </c>
      <c r="G90" s="6">
        <f>-'CBO-STU'!E270</f>
        <v>-2.5016666666666678</v>
      </c>
      <c r="I90" s="7">
        <v>41000</v>
      </c>
      <c r="J90" s="6">
        <f t="shared" si="5"/>
        <v>-1.1656091193223972E-2</v>
      </c>
      <c r="K90" s="6">
        <f t="shared" si="6"/>
        <v>0.15202236114006951</v>
      </c>
      <c r="L90" s="6">
        <f t="shared" si="7"/>
        <v>0.32999999999999985</v>
      </c>
      <c r="M90" s="6">
        <f t="shared" si="8"/>
        <v>0.71433333333333238</v>
      </c>
      <c r="O90" s="7" t="s">
        <v>10</v>
      </c>
      <c r="P90" s="6">
        <f t="shared" si="1"/>
        <v>1.2636907163555002</v>
      </c>
      <c r="Q90" s="6">
        <f t="shared" si="2"/>
        <v>0.81116804503425866</v>
      </c>
      <c r="R90" s="6">
        <f t="shared" si="3"/>
        <v>0.95979268317573219</v>
      </c>
      <c r="S90" s="6">
        <f t="shared" si="4"/>
        <v>0.93932584269662911</v>
      </c>
      <c r="T90" s="6" t="e">
        <f>#REF!/AVERAGE(#REF!)</f>
        <v>#REF!</v>
      </c>
      <c r="U90" s="6">
        <f t="shared" si="0"/>
        <v>1.2693333333333321</v>
      </c>
    </row>
    <row r="91" spans="1:21" x14ac:dyDescent="0.35">
      <c r="A91" s="7">
        <v>41091</v>
      </c>
      <c r="B91" s="6">
        <v>1.6753</v>
      </c>
      <c r="C91" s="6">
        <f>AHEPP!C102</f>
        <v>1.4173641759940736</v>
      </c>
      <c r="D91" s="6">
        <f>AHEall!C37</f>
        <v>1.8703540985169909</v>
      </c>
      <c r="E91" s="6">
        <v>1.73</v>
      </c>
      <c r="F91">
        <v>0.43</v>
      </c>
      <c r="G91" s="6">
        <f>-'CBO-STU'!E271</f>
        <v>-2.4709999999999992</v>
      </c>
      <c r="I91" s="7">
        <v>41091</v>
      </c>
      <c r="J91" s="6">
        <f t="shared" si="5"/>
        <v>-1.6696258886739201E-2</v>
      </c>
      <c r="K91" s="6">
        <f t="shared" si="6"/>
        <v>0.14323569849459261</v>
      </c>
      <c r="L91" s="6">
        <f t="shared" si="7"/>
        <v>-3.0000000000000027E-2</v>
      </c>
      <c r="M91" s="6">
        <f t="shared" si="8"/>
        <v>0.74500000000000099</v>
      </c>
      <c r="O91" s="7" t="s">
        <v>11</v>
      </c>
      <c r="P91" s="6">
        <f t="shared" si="1"/>
        <v>1.2289916736969519</v>
      </c>
      <c r="Q91" s="6">
        <f t="shared" si="2"/>
        <v>0.80829374069686155</v>
      </c>
      <c r="R91" s="6">
        <f t="shared" si="3"/>
        <v>0.95530479451355166</v>
      </c>
      <c r="S91" s="6">
        <f t="shared" si="4"/>
        <v>0.77752808988764044</v>
      </c>
      <c r="T91" s="6" t="e">
        <f>#REF!/AVERAGE(#REF!)</f>
        <v>#REF!</v>
      </c>
      <c r="U91" s="6">
        <f t="shared" si="0"/>
        <v>1.3000000000000007</v>
      </c>
    </row>
    <row r="92" spans="1:21" x14ac:dyDescent="0.35">
      <c r="A92" s="7">
        <v>41183</v>
      </c>
      <c r="B92" s="6">
        <v>1.9656</v>
      </c>
      <c r="C92" s="6">
        <f>AHEPP!C103</f>
        <v>2.0161333005624726</v>
      </c>
      <c r="D92" s="6">
        <f>AHEall!C38</f>
        <v>2.5364701353788988</v>
      </c>
      <c r="E92" s="6">
        <v>1.38</v>
      </c>
      <c r="F92">
        <v>11.36</v>
      </c>
      <c r="G92" s="6">
        <f>-'CBO-STU'!E272</f>
        <v>-2.3753333333333329</v>
      </c>
      <c r="I92" s="7">
        <v>41183</v>
      </c>
      <c r="J92" s="6">
        <f t="shared" si="5"/>
        <v>0.58207286568165983</v>
      </c>
      <c r="K92" s="6">
        <f t="shared" si="6"/>
        <v>0.80935173535650051</v>
      </c>
      <c r="L92" s="6">
        <f t="shared" si="7"/>
        <v>-0.38000000000000012</v>
      </c>
      <c r="M92" s="6">
        <f t="shared" si="8"/>
        <v>0.84066666666666734</v>
      </c>
      <c r="O92" s="7" t="s">
        <v>12</v>
      </c>
      <c r="P92" s="6">
        <f t="shared" si="1"/>
        <v>1.4419542970326085</v>
      </c>
      <c r="Q92" s="6">
        <f t="shared" si="2"/>
        <v>1.1497595006676427</v>
      </c>
      <c r="R92" s="6">
        <f t="shared" si="3"/>
        <v>1.2955311956111328</v>
      </c>
      <c r="S92" s="6">
        <f t="shared" si="4"/>
        <v>0.62022471910112353</v>
      </c>
      <c r="T92" s="6" t="e">
        <f>#REF!/AVERAGE(#REF!)</f>
        <v>#REF!</v>
      </c>
      <c r="U92" s="6">
        <f t="shared" si="0"/>
        <v>1.3956666666666671</v>
      </c>
    </row>
    <row r="93" spans="1:21" x14ac:dyDescent="0.35">
      <c r="A93" s="7">
        <v>41275</v>
      </c>
      <c r="B93" s="6">
        <v>1.762</v>
      </c>
      <c r="C93" s="6">
        <f>AHEPP!C104</f>
        <v>2.6058724084775164</v>
      </c>
      <c r="D93" s="6">
        <f>AHEall!C39</f>
        <v>1.3462360204396617</v>
      </c>
      <c r="E93" s="6">
        <v>2.41</v>
      </c>
      <c r="F93">
        <v>-5.12</v>
      </c>
      <c r="G93" s="6">
        <f>-'CBO-STU'!E273</f>
        <v>-2.2000000000000002</v>
      </c>
      <c r="I93" s="7">
        <v>41275</v>
      </c>
      <c r="J93" s="6">
        <f t="shared" si="5"/>
        <v>1.1718119735967036</v>
      </c>
      <c r="K93" s="6">
        <f t="shared" si="6"/>
        <v>-0.38088237958273652</v>
      </c>
      <c r="L93" s="6">
        <f t="shared" si="7"/>
        <v>0.65000000000000013</v>
      </c>
      <c r="M93" s="6">
        <f t="shared" si="8"/>
        <v>1.016</v>
      </c>
      <c r="O93" s="7" t="s">
        <v>13</v>
      </c>
      <c r="P93" s="6">
        <f t="shared" si="1"/>
        <v>1.2925943586545869</v>
      </c>
      <c r="Q93" s="6">
        <f t="shared" si="2"/>
        <v>1.486075627211167</v>
      </c>
      <c r="R93" s="6">
        <f t="shared" si="3"/>
        <v>0.68760547849873876</v>
      </c>
      <c r="S93" s="6">
        <f t="shared" si="4"/>
        <v>1.0831460674157303</v>
      </c>
      <c r="T93" s="6" t="e">
        <f>#REF!/AVERAGE(#REF!)</f>
        <v>#REF!</v>
      </c>
      <c r="U93" s="6">
        <f t="shared" si="0"/>
        <v>1.5709999999999997</v>
      </c>
    </row>
    <row r="94" spans="1:21" x14ac:dyDescent="0.35">
      <c r="A94" s="7">
        <v>41365</v>
      </c>
      <c r="B94" s="6">
        <v>2.0440999999999998</v>
      </c>
      <c r="C94" s="6">
        <f>AHEPP!C105</f>
        <v>1.9930285377856904</v>
      </c>
      <c r="D94" s="6">
        <f>AHEall!C40</f>
        <v>2.6789551790086463</v>
      </c>
      <c r="E94" s="6">
        <v>2.0499999999999998</v>
      </c>
      <c r="F94">
        <v>3.05</v>
      </c>
      <c r="G94" s="6">
        <f>-'CBO-STU'!E274</f>
        <v>-2.2753333333333332</v>
      </c>
      <c r="I94" s="7">
        <v>41365</v>
      </c>
      <c r="J94" s="6">
        <f t="shared" si="5"/>
        <v>0.55896810290487764</v>
      </c>
      <c r="K94" s="6">
        <f t="shared" si="6"/>
        <v>0.95183677898624808</v>
      </c>
      <c r="L94" s="6">
        <f t="shared" si="7"/>
        <v>0.28999999999999981</v>
      </c>
      <c r="M94" s="6">
        <f t="shared" si="8"/>
        <v>0.94066666666666698</v>
      </c>
      <c r="O94" s="7" t="s">
        <v>14</v>
      </c>
      <c r="P94" s="6">
        <f t="shared" si="1"/>
        <v>1.4995415031361186</v>
      </c>
      <c r="Q94" s="6">
        <f t="shared" si="2"/>
        <v>1.1365833279880555</v>
      </c>
      <c r="R94" s="6">
        <f t="shared" si="3"/>
        <v>1.3683070648617188</v>
      </c>
      <c r="S94" s="6">
        <f t="shared" si="4"/>
        <v>0.92134831460674149</v>
      </c>
      <c r="T94" s="6" t="e">
        <f>#REF!/AVERAGE(#REF!)</f>
        <v>#REF!</v>
      </c>
      <c r="U94" s="6">
        <f t="shared" si="0"/>
        <v>1.4956666666666667</v>
      </c>
    </row>
    <row r="95" spans="1:21" x14ac:dyDescent="0.35">
      <c r="A95" s="7">
        <v>41456</v>
      </c>
      <c r="B95" s="6">
        <v>2.1232000000000002</v>
      </c>
      <c r="C95" s="6">
        <f>AHEPP!C106</f>
        <v>2.1809223792461196</v>
      </c>
      <c r="D95" s="6">
        <f>AHEall!C41</f>
        <v>1.4990648400960538</v>
      </c>
      <c r="E95" s="6">
        <v>1.7</v>
      </c>
      <c r="F95">
        <v>-1.37</v>
      </c>
      <c r="G95" s="6">
        <f>-'CBO-STU'!E275</f>
        <v>-2.2243333333333331</v>
      </c>
      <c r="I95" s="7">
        <v>41456</v>
      </c>
      <c r="J95" s="6">
        <f t="shared" si="5"/>
        <v>0.74686194436530684</v>
      </c>
      <c r="K95" s="6">
        <f t="shared" si="6"/>
        <v>-0.22805355992634446</v>
      </c>
      <c r="L95" s="6">
        <f t="shared" si="7"/>
        <v>-6.0000000000000053E-2</v>
      </c>
      <c r="M95" s="6">
        <f t="shared" si="8"/>
        <v>0.99166666666666714</v>
      </c>
      <c r="O95" s="7" t="s">
        <v>15</v>
      </c>
      <c r="P95" s="6">
        <f t="shared" si="1"/>
        <v>1.5575688662289553</v>
      </c>
      <c r="Q95" s="6">
        <f t="shared" si="2"/>
        <v>1.2437353348894831</v>
      </c>
      <c r="R95" s="6">
        <f t="shared" si="3"/>
        <v>0.76566454991915078</v>
      </c>
      <c r="S95" s="6">
        <f t="shared" si="4"/>
        <v>0.7640449438202247</v>
      </c>
      <c r="T95" s="6" t="e">
        <f>#REF!/AVERAGE(#REF!)</f>
        <v>#REF!</v>
      </c>
      <c r="U95" s="6">
        <f t="shared" si="0"/>
        <v>1.5466666666666669</v>
      </c>
    </row>
    <row r="96" spans="1:21" x14ac:dyDescent="0.35">
      <c r="A96" s="7">
        <v>41548</v>
      </c>
      <c r="B96" s="6">
        <v>2.4552</v>
      </c>
      <c r="C96" s="6">
        <f>AHEPP!C107</f>
        <v>1.9723905842404577</v>
      </c>
      <c r="D96" s="6">
        <f>AHEall!C42</f>
        <v>1.8245936675434393</v>
      </c>
      <c r="E96" s="6">
        <v>2.0299999999999998</v>
      </c>
      <c r="F96">
        <v>2.69</v>
      </c>
      <c r="G96" s="6">
        <f>-'CBO-STU'!E276</f>
        <v>-2.0313333333333334</v>
      </c>
      <c r="I96" s="7">
        <v>41548</v>
      </c>
      <c r="J96" s="6">
        <f t="shared" si="5"/>
        <v>0.53833014935964485</v>
      </c>
      <c r="K96" s="6">
        <f t="shared" si="6"/>
        <v>9.7475267521041076E-2</v>
      </c>
      <c r="L96" s="6">
        <f t="shared" si="7"/>
        <v>0.2699999999999998</v>
      </c>
      <c r="M96" s="6">
        <f t="shared" si="8"/>
        <v>1.1846666666666668</v>
      </c>
      <c r="O96" s="7" t="s">
        <v>16</v>
      </c>
      <c r="P96" s="6">
        <f t="shared" si="1"/>
        <v>1.8011224003227819</v>
      </c>
      <c r="Q96" s="6">
        <f t="shared" si="2"/>
        <v>1.1248139260559764</v>
      </c>
      <c r="R96" s="6">
        <f t="shared" si="3"/>
        <v>0.93193212987068963</v>
      </c>
      <c r="S96" s="6">
        <f t="shared" si="4"/>
        <v>0.91235955056179763</v>
      </c>
      <c r="T96" s="6" t="e">
        <f>#REF!/AVERAGE(#REF!)</f>
        <v>#REF!</v>
      </c>
      <c r="U96" s="6">
        <f t="shared" si="0"/>
        <v>1.7396666666666665</v>
      </c>
    </row>
    <row r="97" spans="1:21" x14ac:dyDescent="0.35">
      <c r="A97" s="7">
        <v>41640</v>
      </c>
      <c r="B97" s="6">
        <v>2.4586000000000001</v>
      </c>
      <c r="C97" s="6">
        <f>AHEPP!C108</f>
        <v>2.9404690124207988</v>
      </c>
      <c r="D97" s="6">
        <f>AHEall!C43</f>
        <v>2.3102374450560959</v>
      </c>
      <c r="E97" s="6">
        <v>1.01</v>
      </c>
      <c r="F97">
        <v>8.43</v>
      </c>
      <c r="G97" s="6">
        <f>-'CBO-STU'!E277</f>
        <v>-1.8493333333333339</v>
      </c>
      <c r="I97" s="7">
        <v>41640</v>
      </c>
      <c r="J97" s="6">
        <f t="shared" si="5"/>
        <v>1.506408577539986</v>
      </c>
      <c r="K97" s="6">
        <f t="shared" si="6"/>
        <v>0.5831190450336976</v>
      </c>
      <c r="L97" s="6">
        <f t="shared" si="7"/>
        <v>-0.75</v>
      </c>
      <c r="M97" s="6">
        <f t="shared" si="8"/>
        <v>1.3666666666666663</v>
      </c>
      <c r="O97" s="7" t="s">
        <v>17</v>
      </c>
      <c r="P97" s="6">
        <f t="shared" si="1"/>
        <v>1.8036166232622972</v>
      </c>
      <c r="Q97" s="6">
        <f t="shared" si="2"/>
        <v>1.6768892128840935</v>
      </c>
      <c r="R97" s="6">
        <f t="shared" si="3"/>
        <v>1.1799802558653187</v>
      </c>
      <c r="S97" s="6">
        <f t="shared" si="4"/>
        <v>0.45393258426966293</v>
      </c>
      <c r="T97" s="6" t="e">
        <f>#REF!/AVERAGE(#REF!)</f>
        <v>#REF!</v>
      </c>
      <c r="U97" s="6">
        <f t="shared" si="0"/>
        <v>1.921666666666666</v>
      </c>
    </row>
    <row r="98" spans="1:21" x14ac:dyDescent="0.35">
      <c r="A98" s="7">
        <v>41730</v>
      </c>
      <c r="B98" s="6">
        <v>2.3216999999999999</v>
      </c>
      <c r="C98" s="6">
        <f>AHEPP!C109</f>
        <v>1.7539613974234314</v>
      </c>
      <c r="D98" s="6">
        <f>AHEall!C44</f>
        <v>2.1333383901451342</v>
      </c>
      <c r="E98" s="6">
        <v>3.38</v>
      </c>
      <c r="F98">
        <v>-2.0699999999999998</v>
      </c>
      <c r="G98" s="6">
        <f>-'CBO-STU'!E278</f>
        <v>-1.6916666666666673</v>
      </c>
      <c r="I98" s="7">
        <v>41730</v>
      </c>
      <c r="J98" s="6">
        <f t="shared" si="5"/>
        <v>0.31990096254261857</v>
      </c>
      <c r="K98" s="6">
        <f t="shared" si="6"/>
        <v>0.40621999012273591</v>
      </c>
      <c r="L98" s="6">
        <f t="shared" si="7"/>
        <v>1.6199999999999999</v>
      </c>
      <c r="M98" s="6">
        <f t="shared" si="8"/>
        <v>1.5243333333333329</v>
      </c>
      <c r="O98" s="7" t="s">
        <v>18</v>
      </c>
      <c r="P98" s="6">
        <f t="shared" si="1"/>
        <v>1.7031874701977039</v>
      </c>
      <c r="Q98" s="6">
        <f t="shared" si="2"/>
        <v>1.0002482375194504</v>
      </c>
      <c r="R98" s="6">
        <f t="shared" si="3"/>
        <v>1.0896270358866245</v>
      </c>
      <c r="S98" s="6">
        <f t="shared" si="4"/>
        <v>1.5191011235955054</v>
      </c>
      <c r="T98" s="6" t="e">
        <f>#REF!/AVERAGE(#REF!)</f>
        <v>#REF!</v>
      </c>
      <c r="U98" s="6">
        <f t="shared" si="0"/>
        <v>2.0793333333333326</v>
      </c>
    </row>
    <row r="99" spans="1:21" x14ac:dyDescent="0.35">
      <c r="A99" s="7">
        <v>41821</v>
      </c>
      <c r="B99" s="6">
        <v>2.4394999999999998</v>
      </c>
      <c r="C99" s="6">
        <f>AHEPP!C110</f>
        <v>2.1333383901451342</v>
      </c>
      <c r="D99" s="6">
        <f>AHEall!C45</f>
        <v>1.9591875902188249</v>
      </c>
      <c r="E99" s="6">
        <v>2.67</v>
      </c>
      <c r="F99">
        <v>1.77</v>
      </c>
      <c r="G99" s="6">
        <f>-'CBO-STU'!E279</f>
        <v>-1.3150000000000004</v>
      </c>
      <c r="I99" s="7">
        <v>41821</v>
      </c>
      <c r="J99" s="6">
        <f t="shared" si="5"/>
        <v>0.69927795526432135</v>
      </c>
      <c r="K99" s="6">
        <f t="shared" si="6"/>
        <v>0.23206919019642669</v>
      </c>
      <c r="L99" s="6">
        <f t="shared" si="7"/>
        <v>0.90999999999999992</v>
      </c>
      <c r="M99" s="6">
        <f t="shared" si="8"/>
        <v>1.9009999999999998</v>
      </c>
      <c r="O99" s="7" t="s">
        <v>19</v>
      </c>
      <c r="P99" s="6">
        <f t="shared" si="1"/>
        <v>1.7896049591020797</v>
      </c>
      <c r="Q99" s="6">
        <f t="shared" si="2"/>
        <v>1.2165991611388387</v>
      </c>
      <c r="R99" s="6">
        <f t="shared" si="3"/>
        <v>1.0006775186428649</v>
      </c>
      <c r="S99" s="6">
        <f t="shared" si="4"/>
        <v>1.2</v>
      </c>
      <c r="T99" s="6" t="e">
        <f>#REF!/AVERAGE(#REF!)</f>
        <v>#REF!</v>
      </c>
      <c r="U99" s="6">
        <f t="shared" si="0"/>
        <v>2.4559999999999995</v>
      </c>
    </row>
    <row r="100" spans="1:21" x14ac:dyDescent="0.35">
      <c r="A100" s="7">
        <v>41913</v>
      </c>
      <c r="B100" s="6">
        <v>1.9814000000000001</v>
      </c>
      <c r="C100" s="6">
        <f>AHEPP!C111</f>
        <v>0.77294710042146164</v>
      </c>
      <c r="D100" s="6">
        <f>AHEall!C46</f>
        <v>1.4631188839029363</v>
      </c>
      <c r="E100" s="6">
        <v>2.3199999999999998</v>
      </c>
      <c r="F100">
        <v>4.01</v>
      </c>
      <c r="G100" s="6">
        <f>-'CBO-STU'!E280</f>
        <v>-1.2536666666666667</v>
      </c>
      <c r="I100" s="7">
        <v>41913</v>
      </c>
      <c r="J100" s="6">
        <f t="shared" si="5"/>
        <v>-0.66111333445935117</v>
      </c>
      <c r="K100" s="6">
        <f t="shared" si="6"/>
        <v>-0.26399951611946193</v>
      </c>
      <c r="L100" s="6">
        <f t="shared" si="7"/>
        <v>0.55999999999999983</v>
      </c>
      <c r="M100" s="6">
        <f t="shared" si="8"/>
        <v>1.9623333333333335</v>
      </c>
      <c r="O100" s="7" t="s">
        <v>20</v>
      </c>
      <c r="P100" s="6">
        <f t="shared" si="1"/>
        <v>1.4535450977515316</v>
      </c>
      <c r="Q100" s="6">
        <f t="shared" si="2"/>
        <v>0.44079588982293305</v>
      </c>
      <c r="R100" s="6">
        <f t="shared" si="3"/>
        <v>0.74730474076756448</v>
      </c>
      <c r="S100" s="6">
        <f t="shared" si="4"/>
        <v>1.0426966292134829</v>
      </c>
      <c r="T100" s="6" t="e">
        <f>#REF!/AVERAGE(#REF!)</f>
        <v>#REF!</v>
      </c>
      <c r="U100" s="6">
        <f t="shared" si="0"/>
        <v>2.5173333333333332</v>
      </c>
    </row>
    <row r="101" spans="1:21" x14ac:dyDescent="0.35">
      <c r="A101" s="7">
        <v>42005</v>
      </c>
      <c r="B101" s="6">
        <v>2.5242</v>
      </c>
      <c r="C101" s="6">
        <f>AHEPP!C112</f>
        <v>3.076938249262362</v>
      </c>
      <c r="D101" s="6">
        <f>AHEall!C47</f>
        <v>3.2323408215754412</v>
      </c>
      <c r="E101" s="6">
        <v>2.64</v>
      </c>
      <c r="F101">
        <v>4.92</v>
      </c>
      <c r="G101" s="6">
        <f>-'CBO-STU'!E281</f>
        <v>-0.94000000000000039</v>
      </c>
      <c r="I101" s="7">
        <v>42005</v>
      </c>
      <c r="J101" s="6">
        <f t="shared" si="5"/>
        <v>1.6428778143815492</v>
      </c>
      <c r="K101" s="6">
        <f t="shared" si="6"/>
        <v>1.505222421553043</v>
      </c>
      <c r="L101" s="6">
        <f t="shared" si="7"/>
        <v>0.88000000000000012</v>
      </c>
      <c r="M101" s="6">
        <f t="shared" si="8"/>
        <v>2.2759999999999998</v>
      </c>
      <c r="O101" s="7" t="s">
        <v>21</v>
      </c>
      <c r="P101" s="6">
        <f t="shared" si="1"/>
        <v>1.8517404540952942</v>
      </c>
      <c r="Q101" s="6">
        <f t="shared" si="2"/>
        <v>1.7547148217184276</v>
      </c>
      <c r="R101" s="6">
        <f t="shared" si="3"/>
        <v>1.6509551249152625</v>
      </c>
      <c r="S101" s="6">
        <f t="shared" si="4"/>
        <v>1.1865168539325843</v>
      </c>
      <c r="T101" s="6" t="e">
        <f>#REF!/AVERAGE(#REF!)</f>
        <v>#REF!</v>
      </c>
      <c r="U101" s="6">
        <f t="shared" si="0"/>
        <v>2.8309999999999995</v>
      </c>
    </row>
    <row r="102" spans="1:21" x14ac:dyDescent="0.35">
      <c r="A102" s="7">
        <v>42095</v>
      </c>
      <c r="B102" s="6">
        <v>2.4268000000000001</v>
      </c>
      <c r="C102" s="6">
        <f>AHEPP!C113</f>
        <v>2.4827007369884413</v>
      </c>
      <c r="D102" s="6">
        <f>AHEall!C48</f>
        <v>2.2471969216892873</v>
      </c>
      <c r="E102" s="6">
        <v>0</v>
      </c>
      <c r="F102">
        <v>3.41</v>
      </c>
      <c r="G102" s="6">
        <f>-'CBO-STU'!E282</f>
        <v>-0.80533333333333346</v>
      </c>
      <c r="I102" s="7">
        <v>42095</v>
      </c>
      <c r="J102" s="6">
        <f t="shared" si="5"/>
        <v>1.0486403021076285</v>
      </c>
      <c r="K102" s="6">
        <f t="shared" si="6"/>
        <v>0.52007852166688906</v>
      </c>
      <c r="L102" s="6">
        <f t="shared" si="7"/>
        <v>-1.76</v>
      </c>
      <c r="M102" s="6">
        <f t="shared" si="8"/>
        <v>2.4106666666666667</v>
      </c>
      <c r="O102" s="7" t="s">
        <v>22</v>
      </c>
      <c r="P102" s="6">
        <f t="shared" si="1"/>
        <v>1.780288302828009</v>
      </c>
      <c r="Q102" s="6">
        <f t="shared" si="2"/>
        <v>1.4158333473638134</v>
      </c>
      <c r="R102" s="6">
        <f t="shared" si="3"/>
        <v>1.1477815859617391</v>
      </c>
      <c r="S102" s="6">
        <f t="shared" si="4"/>
        <v>0</v>
      </c>
      <c r="T102" s="6" t="e">
        <f>#REF!/AVERAGE(#REF!)</f>
        <v>#REF!</v>
      </c>
      <c r="U102" s="6">
        <f t="shared" si="0"/>
        <v>2.9656666666666665</v>
      </c>
    </row>
    <row r="103" spans="1:21" x14ac:dyDescent="0.35">
      <c r="A103" s="7">
        <v>42186</v>
      </c>
      <c r="B103" s="6">
        <v>2.6562999999999999</v>
      </c>
      <c r="C103" s="6">
        <f>AHEPP!C114</f>
        <v>1.899338801328021</v>
      </c>
      <c r="D103" s="6">
        <f>AHEall!C49</f>
        <v>2.0754387012548392</v>
      </c>
      <c r="E103" s="6">
        <v>2.62</v>
      </c>
      <c r="F103">
        <v>1.87</v>
      </c>
      <c r="G103" s="6">
        <f>-'CBO-STU'!E283</f>
        <v>-0.73533333333333317</v>
      </c>
      <c r="I103" s="7">
        <v>42186</v>
      </c>
      <c r="J103" s="6">
        <f t="shared" si="5"/>
        <v>0.46527836644720821</v>
      </c>
      <c r="K103" s="6">
        <f t="shared" si="6"/>
        <v>0.34832030123244095</v>
      </c>
      <c r="L103" s="6">
        <f t="shared" si="7"/>
        <v>0.8600000000000001</v>
      </c>
      <c r="M103" s="6">
        <f t="shared" si="8"/>
        <v>2.480666666666667</v>
      </c>
      <c r="O103" s="7" t="s">
        <v>23</v>
      </c>
      <c r="P103" s="6">
        <f t="shared" si="1"/>
        <v>1.9486483512452777</v>
      </c>
      <c r="Q103" s="6">
        <f t="shared" si="2"/>
        <v>1.0831539914569837</v>
      </c>
      <c r="R103" s="6">
        <f t="shared" si="3"/>
        <v>1.0600541061180857</v>
      </c>
      <c r="S103" s="6">
        <f t="shared" si="4"/>
        <v>1.1775280898876404</v>
      </c>
      <c r="T103" s="6" t="e">
        <f>#REF!/AVERAGE(#REF!)</f>
        <v>#REF!</v>
      </c>
      <c r="U103" s="6">
        <f t="shared" si="0"/>
        <v>3.0356666666666667</v>
      </c>
    </row>
    <row r="104" spans="1:21" x14ac:dyDescent="0.35">
      <c r="A104" s="7">
        <v>42278</v>
      </c>
      <c r="B104" s="6">
        <v>2.8323</v>
      </c>
      <c r="C104" s="6">
        <f>AHEPP!C115</f>
        <v>2.4557338054034261</v>
      </c>
      <c r="D104" s="6">
        <f>AHEall!C50</f>
        <v>2.2231101289388988</v>
      </c>
      <c r="E104" s="6">
        <v>1.95</v>
      </c>
      <c r="F104">
        <v>-0.98</v>
      </c>
      <c r="G104" s="6">
        <f>-'CBO-STU'!E284</f>
        <v>-0.42599999999999927</v>
      </c>
      <c r="I104" s="7">
        <v>42278</v>
      </c>
      <c r="J104" s="6">
        <f t="shared" si="5"/>
        <v>1.0216733705226133</v>
      </c>
      <c r="K104" s="6">
        <f t="shared" si="6"/>
        <v>0.49599172891650056</v>
      </c>
      <c r="L104" s="6">
        <f t="shared" si="7"/>
        <v>0.18999999999999995</v>
      </c>
      <c r="M104" s="6">
        <f t="shared" si="8"/>
        <v>2.7900000000000009</v>
      </c>
      <c r="O104" s="7" t="s">
        <v>24</v>
      </c>
      <c r="P104" s="6">
        <f t="shared" si="1"/>
        <v>2.0777610681142944</v>
      </c>
      <c r="Q104" s="6">
        <f t="shared" si="2"/>
        <v>1.4004546589680236</v>
      </c>
      <c r="R104" s="6">
        <f t="shared" si="3"/>
        <v>1.1354789804726795</v>
      </c>
      <c r="S104" s="6">
        <f t="shared" si="4"/>
        <v>0.87640449438202239</v>
      </c>
      <c r="T104" s="6" t="e">
        <f>#REF!/AVERAGE(#REF!)</f>
        <v>#REF!</v>
      </c>
      <c r="U104" s="6">
        <f t="shared" si="0"/>
        <v>3.3450000000000006</v>
      </c>
    </row>
    <row r="105" spans="1:21" x14ac:dyDescent="0.35">
      <c r="A105" s="7">
        <v>42370</v>
      </c>
      <c r="B105" s="6">
        <v>2.6732999999999998</v>
      </c>
      <c r="C105" s="6">
        <f>AHEPP!C116</f>
        <v>3.0018902616271603</v>
      </c>
      <c r="D105" s="6">
        <f>AHEall!C51</f>
        <v>3.1545904827661175</v>
      </c>
      <c r="E105" s="6">
        <v>2.27</v>
      </c>
      <c r="F105">
        <v>0.32</v>
      </c>
      <c r="G105" s="6">
        <f>-'CBO-STU'!E285</f>
        <v>-0.37833333333333297</v>
      </c>
      <c r="I105" s="7">
        <v>42370</v>
      </c>
      <c r="J105" s="6">
        <f t="shared" si="5"/>
        <v>1.5678298267463475</v>
      </c>
      <c r="K105" s="6">
        <f t="shared" si="6"/>
        <v>1.4274720827437193</v>
      </c>
      <c r="L105" s="6">
        <f t="shared" si="7"/>
        <v>0.51</v>
      </c>
      <c r="M105" s="6">
        <f t="shared" si="8"/>
        <v>2.8376666666666672</v>
      </c>
      <c r="O105" s="7" t="s">
        <v>25</v>
      </c>
      <c r="P105" s="6">
        <f t="shared" si="1"/>
        <v>1.961119465942853</v>
      </c>
      <c r="Q105" s="6">
        <f t="shared" si="2"/>
        <v>1.7119164924782488</v>
      </c>
      <c r="R105" s="6">
        <f t="shared" si="3"/>
        <v>1.6112432481650294</v>
      </c>
      <c r="S105" s="6">
        <f t="shared" si="4"/>
        <v>1.0202247191011236</v>
      </c>
      <c r="T105" s="6" t="e">
        <f>#REF!/AVERAGE(#REF!)</f>
        <v>#REF!</v>
      </c>
      <c r="U105" s="6">
        <f t="shared" si="0"/>
        <v>3.3926666666666669</v>
      </c>
    </row>
    <row r="106" spans="1:21" x14ac:dyDescent="0.35">
      <c r="A106" s="7">
        <v>42461</v>
      </c>
      <c r="B106" s="6">
        <v>2.8733</v>
      </c>
      <c r="C106" s="6">
        <f>AHEPP!C117</f>
        <v>2.4225557393863895</v>
      </c>
      <c r="D106" s="6">
        <f>AHEall!C52</f>
        <v>2.8180155692835385</v>
      </c>
      <c r="E106" s="6">
        <v>2.58</v>
      </c>
      <c r="F106">
        <v>0.84</v>
      </c>
      <c r="G106" s="6">
        <f>-'CBO-STU'!E286</f>
        <v>-0.29233333333333356</v>
      </c>
      <c r="I106" s="7">
        <v>42461</v>
      </c>
      <c r="J106" s="6">
        <f t="shared" si="5"/>
        <v>0.98849530450557666</v>
      </c>
      <c r="K106" s="6">
        <f t="shared" si="6"/>
        <v>1.0908971692611402</v>
      </c>
      <c r="L106" s="6">
        <f t="shared" si="7"/>
        <v>0.82000000000000006</v>
      </c>
      <c r="M106" s="6">
        <f t="shared" si="8"/>
        <v>2.9236666666666666</v>
      </c>
      <c r="O106" s="7" t="s">
        <v>26</v>
      </c>
      <c r="P106" s="6">
        <f t="shared" si="1"/>
        <v>2.1078384623849176</v>
      </c>
      <c r="Q106" s="6">
        <f t="shared" si="2"/>
        <v>1.3815338879028247</v>
      </c>
      <c r="R106" s="6">
        <f t="shared" si="3"/>
        <v>1.439333753156659</v>
      </c>
      <c r="S106" s="6">
        <f t="shared" si="4"/>
        <v>1.1595505617977528</v>
      </c>
      <c r="T106" s="6" t="e">
        <f>#REF!/AVERAGE(#REF!)</f>
        <v>#REF!</v>
      </c>
      <c r="U106" s="6">
        <f t="shared" si="0"/>
        <v>3.4786666666666664</v>
      </c>
    </row>
    <row r="107" spans="1:21" x14ac:dyDescent="0.35">
      <c r="A107" s="7">
        <v>42552</v>
      </c>
      <c r="B107" s="6">
        <v>2.7902</v>
      </c>
      <c r="C107" s="6">
        <f>AHEPP!C118</f>
        <v>1.8535714354783295</v>
      </c>
      <c r="D107" s="6">
        <f>AHEall!C53</f>
        <v>2.1781461834288862</v>
      </c>
      <c r="E107" s="6">
        <v>1.92</v>
      </c>
      <c r="F107">
        <v>2.3199999999999998</v>
      </c>
      <c r="G107" s="6">
        <f>-'CBO-STU'!E287</f>
        <v>-0.26700000000000035</v>
      </c>
      <c r="I107" s="7">
        <v>42552</v>
      </c>
      <c r="J107" s="6">
        <f t="shared" si="5"/>
        <v>0.41951100059751667</v>
      </c>
      <c r="K107" s="6">
        <f t="shared" si="6"/>
        <v>0.45102778340648797</v>
      </c>
      <c r="L107" s="6">
        <f t="shared" si="7"/>
        <v>0.15999999999999992</v>
      </c>
      <c r="M107" s="6">
        <f t="shared" si="8"/>
        <v>2.9489999999999998</v>
      </c>
      <c r="O107" s="7" t="s">
        <v>27</v>
      </c>
      <c r="P107" s="6">
        <f t="shared" si="1"/>
        <v>2.0468767193632398</v>
      </c>
      <c r="Q107" s="6">
        <f t="shared" si="2"/>
        <v>1.0570538007148664</v>
      </c>
      <c r="R107" s="6">
        <f t="shared" si="3"/>
        <v>1.1125131299099331</v>
      </c>
      <c r="S107" s="6">
        <f t="shared" si="4"/>
        <v>0.86292134831460665</v>
      </c>
      <c r="T107" s="6" t="e">
        <f>#REF!/AVERAGE(#REF!)</f>
        <v>#REF!</v>
      </c>
      <c r="U107" s="6">
        <f t="shared" si="0"/>
        <v>3.5039999999999996</v>
      </c>
    </row>
    <row r="108" spans="1:21" x14ac:dyDescent="0.35">
      <c r="A108" s="7">
        <v>42644</v>
      </c>
      <c r="B108" s="6">
        <v>2.8946000000000001</v>
      </c>
      <c r="C108" s="6">
        <f>AHEPP!C119</f>
        <v>2.5806541125954041</v>
      </c>
      <c r="D108" s="6">
        <f>AHEall!C54</f>
        <v>2.3206408158126024</v>
      </c>
      <c r="E108" s="6">
        <v>2.23</v>
      </c>
      <c r="F108">
        <v>5.24</v>
      </c>
      <c r="G108" s="6">
        <f>-'CBO-STU'!E288</f>
        <v>-0.27400000000000002</v>
      </c>
      <c r="I108" s="7">
        <v>42644</v>
      </c>
      <c r="J108" s="6">
        <f t="shared" si="5"/>
        <v>1.1465936777145913</v>
      </c>
      <c r="K108" s="6">
        <f t="shared" si="6"/>
        <v>0.59352241579020415</v>
      </c>
      <c r="L108" s="6">
        <f t="shared" si="7"/>
        <v>0.47</v>
      </c>
      <c r="M108" s="6">
        <f t="shared" si="8"/>
        <v>2.9420000000000002</v>
      </c>
      <c r="O108" s="7" t="s">
        <v>28</v>
      </c>
      <c r="P108" s="6">
        <f t="shared" si="1"/>
        <v>2.1234640355059975</v>
      </c>
      <c r="Q108" s="6">
        <f t="shared" si="2"/>
        <v>1.4716941499184617</v>
      </c>
      <c r="R108" s="6">
        <f t="shared" si="3"/>
        <v>1.1852938967265187</v>
      </c>
      <c r="S108" s="6">
        <f t="shared" si="4"/>
        <v>1.0022471910112358</v>
      </c>
      <c r="T108" s="6" t="e">
        <f>#REF!/AVERAGE(#REF!)</f>
        <v>#REF!</v>
      </c>
      <c r="U108" s="6">
        <f t="shared" si="0"/>
        <v>3.4969999999999999</v>
      </c>
    </row>
    <row r="109" spans="1:21" x14ac:dyDescent="0.35">
      <c r="A109" s="7">
        <v>42736</v>
      </c>
      <c r="B109" s="6">
        <v>2.9097</v>
      </c>
      <c r="C109" s="6">
        <f>AHEPP!C120</f>
        <v>2.1988145153262195</v>
      </c>
      <c r="D109" s="6">
        <f>AHEall!C55</f>
        <v>2.7671132641858165</v>
      </c>
      <c r="E109" s="6">
        <v>2.54</v>
      </c>
      <c r="F109">
        <v>3.53</v>
      </c>
      <c r="G109" s="6">
        <f>-'CBO-STU'!E289</f>
        <v>-0.14566666666666617</v>
      </c>
      <c r="I109" s="7">
        <v>42736</v>
      </c>
      <c r="J109" s="6">
        <f t="shared" si="5"/>
        <v>0.76475408044540671</v>
      </c>
      <c r="K109" s="6">
        <f t="shared" si="6"/>
        <v>1.0399948641634182</v>
      </c>
      <c r="L109" s="6">
        <f t="shared" si="7"/>
        <v>0.78</v>
      </c>
      <c r="M109" s="6">
        <f t="shared" si="8"/>
        <v>3.070333333333334</v>
      </c>
      <c r="O109" s="7" t="s">
        <v>29</v>
      </c>
      <c r="P109" s="6">
        <f t="shared" si="1"/>
        <v>2.134541319737373</v>
      </c>
      <c r="Q109" s="6">
        <f t="shared" si="2"/>
        <v>1.2539388533967137</v>
      </c>
      <c r="R109" s="6">
        <f t="shared" si="3"/>
        <v>1.4133348173667988</v>
      </c>
      <c r="S109" s="6">
        <f t="shared" si="4"/>
        <v>1.1415730337078651</v>
      </c>
      <c r="T109" s="6" t="e">
        <f>#REF!/AVERAGE(#REF!)</f>
        <v>#REF!</v>
      </c>
      <c r="U109" s="6">
        <f t="shared" si="0"/>
        <v>3.6253333333333337</v>
      </c>
    </row>
    <row r="110" spans="1:21" x14ac:dyDescent="0.35">
      <c r="A110" s="7">
        <v>42826</v>
      </c>
      <c r="B110" s="6">
        <v>2.8641999999999999</v>
      </c>
      <c r="C110" s="6">
        <f>AHEPP!C121</f>
        <v>2.5500997117921642</v>
      </c>
      <c r="D110" s="6">
        <f>AHEall!C56</f>
        <v>2.5959243621489492</v>
      </c>
      <c r="E110" s="6">
        <v>2.52</v>
      </c>
      <c r="F110">
        <v>2.1</v>
      </c>
      <c r="G110" s="6">
        <f>-'CBO-STU'!E290</f>
        <v>4.9333333333333229E-2</v>
      </c>
      <c r="I110" s="7">
        <v>42826</v>
      </c>
      <c r="J110" s="6">
        <f t="shared" si="5"/>
        <v>1.1160392769113514</v>
      </c>
      <c r="K110" s="6">
        <f t="shared" si="6"/>
        <v>0.86880596212655092</v>
      </c>
      <c r="L110" s="6">
        <f t="shared" si="7"/>
        <v>0.76</v>
      </c>
      <c r="M110" s="6">
        <f t="shared" si="8"/>
        <v>3.2653333333333334</v>
      </c>
      <c r="O110" s="7" t="s">
        <v>30</v>
      </c>
      <c r="P110" s="6">
        <f t="shared" si="1"/>
        <v>2.1011627480468036</v>
      </c>
      <c r="Q110" s="6">
        <f t="shared" si="2"/>
        <v>1.4542696013526841</v>
      </c>
      <c r="R110" s="6">
        <f t="shared" si="3"/>
        <v>1.3258981234204494</v>
      </c>
      <c r="S110" s="6">
        <f t="shared" si="4"/>
        <v>1.1325842696629214</v>
      </c>
      <c r="T110" s="6" t="e">
        <f>#REF!/AVERAGE(#REF!)</f>
        <v>#REF!</v>
      </c>
      <c r="U110" s="6">
        <f t="shared" si="0"/>
        <v>3.8203333333333331</v>
      </c>
    </row>
    <row r="111" spans="1:21" x14ac:dyDescent="0.35">
      <c r="A111" s="7">
        <v>42917</v>
      </c>
      <c r="B111" s="6">
        <v>3.0587</v>
      </c>
      <c r="C111" s="6">
        <f>AHEPP!C122</f>
        <v>2.8946304521001665</v>
      </c>
      <c r="D111" s="6">
        <f>AHEall!C57</f>
        <v>3.4855306738096559</v>
      </c>
      <c r="E111" s="6">
        <v>3.14</v>
      </c>
      <c r="F111">
        <v>4.97</v>
      </c>
      <c r="G111" s="6">
        <f>-'CBO-STU'!E291</f>
        <v>0.24433333333333263</v>
      </c>
      <c r="I111" s="7">
        <v>42917</v>
      </c>
      <c r="J111" s="6">
        <f t="shared" si="5"/>
        <v>1.4605700172193536</v>
      </c>
      <c r="K111" s="6">
        <f t="shared" si="6"/>
        <v>1.7584122737872576</v>
      </c>
      <c r="L111" s="6">
        <f t="shared" si="7"/>
        <v>1.3800000000000001</v>
      </c>
      <c r="M111" s="6">
        <f t="shared" si="8"/>
        <v>3.4603333333333328</v>
      </c>
      <c r="O111" s="7" t="s">
        <v>31</v>
      </c>
      <c r="P111" s="6">
        <f t="shared" si="1"/>
        <v>2.2438469720867111</v>
      </c>
      <c r="Q111" s="6">
        <f t="shared" si="2"/>
        <v>1.6507484213943293</v>
      </c>
      <c r="R111" s="6">
        <f t="shared" si="3"/>
        <v>1.7802747441003703</v>
      </c>
      <c r="S111" s="6">
        <f t="shared" si="4"/>
        <v>1.4112359550561797</v>
      </c>
      <c r="T111" s="6" t="e">
        <f>#REF!/AVERAGE(#REF!)</f>
        <v>#REF!</v>
      </c>
      <c r="U111" s="6">
        <f t="shared" si="0"/>
        <v>4.0153333333333325</v>
      </c>
    </row>
    <row r="112" spans="1:21" x14ac:dyDescent="0.35">
      <c r="A112" s="7">
        <v>43009</v>
      </c>
      <c r="B112" s="6">
        <v>2.9104000000000001</v>
      </c>
      <c r="C112" s="6">
        <f>AHEPP!C123</f>
        <v>2.1573085999754937</v>
      </c>
      <c r="D112" s="6">
        <f>AHEall!C58</f>
        <v>1.9567301485016841</v>
      </c>
      <c r="E112" s="6">
        <v>2.17</v>
      </c>
      <c r="F112">
        <v>4.4000000000000004</v>
      </c>
      <c r="G112" s="6">
        <f>-'CBO-STU'!E292</f>
        <v>0.30700000000000038</v>
      </c>
      <c r="I112" s="7">
        <v>43009</v>
      </c>
      <c r="J112" s="6">
        <f t="shared" si="5"/>
        <v>0.72324816509468093</v>
      </c>
      <c r="K112" s="6">
        <f t="shared" si="6"/>
        <v>0.22961174847928589</v>
      </c>
      <c r="L112" s="6">
        <f t="shared" si="7"/>
        <v>0.40999999999999992</v>
      </c>
      <c r="M112" s="6">
        <f t="shared" si="8"/>
        <v>3.5230000000000006</v>
      </c>
      <c r="O112" s="7" t="s">
        <v>32</v>
      </c>
      <c r="P112" s="6">
        <f t="shared" si="1"/>
        <v>2.1350548362249206</v>
      </c>
      <c r="Q112" s="6">
        <f t="shared" si="2"/>
        <v>1.2302688805357476</v>
      </c>
      <c r="R112" s="6">
        <f t="shared" si="3"/>
        <v>0.99942235211772212</v>
      </c>
      <c r="S112" s="6">
        <f t="shared" si="4"/>
        <v>0.97528089887640446</v>
      </c>
      <c r="T112" s="6" t="e">
        <f>#REF!/AVERAGE(#REF!)</f>
        <v>#REF!</v>
      </c>
      <c r="U112" s="6">
        <f t="shared" si="0"/>
        <v>4.0780000000000003</v>
      </c>
    </row>
    <row r="113" spans="1:21" x14ac:dyDescent="0.35">
      <c r="A113" s="7">
        <v>43101</v>
      </c>
      <c r="B113" s="6">
        <v>3.262</v>
      </c>
      <c r="C113" s="6">
        <f>AHEPP!C124</f>
        <v>3.2143030107132375</v>
      </c>
      <c r="D113" s="6">
        <f>AHEall!C59</f>
        <v>2.9917865725170856</v>
      </c>
      <c r="E113" s="6">
        <v>3.72</v>
      </c>
      <c r="F113">
        <v>4.71</v>
      </c>
      <c r="G113" s="6">
        <f>-'CBO-STU'!E293</f>
        <v>0.46866666666666745</v>
      </c>
      <c r="I113" s="7">
        <v>43101</v>
      </c>
      <c r="J113" s="6">
        <f t="shared" si="5"/>
        <v>1.7802425758324247</v>
      </c>
      <c r="K113" s="6">
        <f t="shared" si="6"/>
        <v>1.2646681724946873</v>
      </c>
      <c r="L113" s="6">
        <f t="shared" si="7"/>
        <v>1.9600000000000002</v>
      </c>
      <c r="M113" s="6">
        <f t="shared" si="8"/>
        <v>3.6846666666666676</v>
      </c>
      <c r="O113" s="7" t="s">
        <v>33</v>
      </c>
      <c r="P113" s="6">
        <f t="shared" si="1"/>
        <v>2.3929868319700698</v>
      </c>
      <c r="Q113" s="6">
        <f t="shared" si="2"/>
        <v>1.8330511298836796</v>
      </c>
      <c r="R113" s="6">
        <f t="shared" si="3"/>
        <v>1.5280892848862191</v>
      </c>
      <c r="S113" s="6">
        <f t="shared" si="4"/>
        <v>1.6719101123595506</v>
      </c>
      <c r="T113" s="6" t="e">
        <f>#REF!/AVERAGE(#REF!)</f>
        <v>#REF!</v>
      </c>
      <c r="U113" s="6">
        <f t="shared" si="0"/>
        <v>4.2396666666666674</v>
      </c>
    </row>
    <row r="114" spans="1:21" x14ac:dyDescent="0.35">
      <c r="A114" s="7">
        <v>43191</v>
      </c>
      <c r="B114" s="6">
        <v>3.3119000000000001</v>
      </c>
      <c r="C114" s="6">
        <f>AHEPP!C125</f>
        <v>3.1886794192853785</v>
      </c>
      <c r="D114" s="6">
        <f>AHEall!C60</f>
        <v>3.1174772756038749</v>
      </c>
      <c r="E114" s="6">
        <v>2.4500000000000002</v>
      </c>
      <c r="F114">
        <v>0.75</v>
      </c>
      <c r="G114" s="6">
        <f>-'CBO-STU'!E294</f>
        <v>0.53033333333333399</v>
      </c>
      <c r="I114" s="7">
        <v>43191</v>
      </c>
      <c r="J114" s="6">
        <f t="shared" si="5"/>
        <v>1.7546189844045657</v>
      </c>
      <c r="K114" s="6">
        <f t="shared" si="6"/>
        <v>1.3903588755814766</v>
      </c>
      <c r="L114" s="6">
        <f t="shared" si="7"/>
        <v>0.69000000000000017</v>
      </c>
      <c r="M114" s="6">
        <f t="shared" si="8"/>
        <v>3.7463333333333342</v>
      </c>
      <c r="O114" s="7" t="s">
        <v>34</v>
      </c>
      <c r="P114" s="6">
        <f t="shared" si="1"/>
        <v>2.4295932215823646</v>
      </c>
      <c r="Q114" s="6">
        <f t="shared" si="2"/>
        <v>1.8184385208477654</v>
      </c>
      <c r="R114" s="6">
        <f t="shared" si="3"/>
        <v>1.5922872522014966</v>
      </c>
      <c r="S114" s="6">
        <f t="shared" si="4"/>
        <v>1.101123595505618</v>
      </c>
      <c r="T114" s="6" t="e">
        <f>#REF!/AVERAGE(#REF!)</f>
        <v>#REF!</v>
      </c>
      <c r="U114" s="6">
        <f t="shared" si="0"/>
        <v>4.3013333333333339</v>
      </c>
    </row>
    <row r="115" spans="1:21" x14ac:dyDescent="0.35">
      <c r="A115" s="7">
        <v>43282</v>
      </c>
      <c r="B115" s="6">
        <v>3.343</v>
      </c>
      <c r="C115" s="6">
        <f>AHEPP!C126</f>
        <v>3.3384775388906718</v>
      </c>
      <c r="D115" s="6">
        <f>AHEall!C61</f>
        <v>3.6798787593694371</v>
      </c>
      <c r="E115" s="6">
        <v>3.05</v>
      </c>
      <c r="F115">
        <v>2.58</v>
      </c>
      <c r="G115" s="6">
        <f>-'CBO-STU'!E295</f>
        <v>0.65866666666666651</v>
      </c>
      <c r="I115" s="7">
        <v>43282</v>
      </c>
      <c r="J115" s="6">
        <f t="shared" si="5"/>
        <v>1.904417104009859</v>
      </c>
      <c r="K115" s="6">
        <f t="shared" si="6"/>
        <v>1.9527603593470388</v>
      </c>
      <c r="L115" s="6">
        <f t="shared" si="7"/>
        <v>1.2899999999999998</v>
      </c>
      <c r="M115" s="6">
        <f t="shared" si="8"/>
        <v>3.8746666666666667</v>
      </c>
      <c r="O115" s="7" t="s">
        <v>35</v>
      </c>
      <c r="P115" s="6">
        <f t="shared" si="1"/>
        <v>2.4524080255291056</v>
      </c>
      <c r="Q115" s="6">
        <f t="shared" si="2"/>
        <v>1.903865318346861</v>
      </c>
      <c r="R115" s="6">
        <f t="shared" si="3"/>
        <v>1.8795402564902437</v>
      </c>
      <c r="S115" s="6">
        <f t="shared" si="4"/>
        <v>1.3707865168539324</v>
      </c>
      <c r="T115" s="6" t="e">
        <f>#REF!/AVERAGE(#REF!)</f>
        <v>#REF!</v>
      </c>
      <c r="U115" s="6">
        <f t="shared" si="0"/>
        <v>4.429666666666666</v>
      </c>
    </row>
    <row r="116" spans="1:21" x14ac:dyDescent="0.35">
      <c r="A116" s="7">
        <v>43374</v>
      </c>
      <c r="B116" s="6">
        <v>3.4944999999999999</v>
      </c>
      <c r="C116" s="6">
        <f>AHEPP!C127</f>
        <v>4.0043859998958098</v>
      </c>
      <c r="D116" s="6">
        <f>AHEall!C62</f>
        <v>3.355846785440697</v>
      </c>
      <c r="E116" s="6">
        <v>2.72</v>
      </c>
      <c r="F116">
        <v>0.52</v>
      </c>
      <c r="G116" s="6">
        <f>-'CBO-STU'!E296</f>
        <v>0.82033333333333314</v>
      </c>
      <c r="I116" s="7">
        <v>43374</v>
      </c>
      <c r="J116" s="6">
        <f t="shared" si="5"/>
        <v>2.570325565014997</v>
      </c>
      <c r="K116" s="6">
        <f t="shared" si="6"/>
        <v>1.6287283854182988</v>
      </c>
      <c r="L116" s="6">
        <f t="shared" si="7"/>
        <v>0.96000000000000019</v>
      </c>
      <c r="M116" s="6">
        <f t="shared" si="8"/>
        <v>4.0363333333333333</v>
      </c>
      <c r="O116" s="7" t="s">
        <v>36</v>
      </c>
      <c r="P116" s="6">
        <f t="shared" si="1"/>
        <v>2.5635476653339695</v>
      </c>
      <c r="Q116" s="6">
        <f t="shared" si="2"/>
        <v>2.2836192658671091</v>
      </c>
      <c r="R116" s="6">
        <f t="shared" si="3"/>
        <v>1.7140372116308462</v>
      </c>
      <c r="S116" s="6">
        <f t="shared" si="4"/>
        <v>1.2224719101123596</v>
      </c>
      <c r="T116" s="6" t="e">
        <f>#REF!/AVERAGE(#REF!)</f>
        <v>#REF!</v>
      </c>
      <c r="U116" s="6">
        <f t="shared" si="0"/>
        <v>4.591333333333333</v>
      </c>
    </row>
    <row r="117" spans="1:21" x14ac:dyDescent="0.35">
      <c r="A117" s="7">
        <v>43466</v>
      </c>
      <c r="B117" s="6">
        <v>3.3176000000000001</v>
      </c>
      <c r="C117" s="6">
        <f>AHEPP!C128</f>
        <v>2.7622034667846407</v>
      </c>
      <c r="D117" s="6">
        <f>AHEall!C63</f>
        <v>2.6068158881484393</v>
      </c>
      <c r="E117" s="6">
        <v>2.7</v>
      </c>
      <c r="F117">
        <v>9.51</v>
      </c>
      <c r="G117" s="6">
        <f>-'CBO-STU'!E297</f>
        <v>0.78200000000000003</v>
      </c>
      <c r="L117" s="6">
        <f>E117-E$88</f>
        <v>0.94000000000000017</v>
      </c>
      <c r="M117" s="6">
        <f t="shared" si="8"/>
        <v>3.9980000000000002</v>
      </c>
      <c r="O117" s="7" t="s">
        <v>38</v>
      </c>
      <c r="P117" s="6">
        <f t="shared" si="1"/>
        <v>2.4337747129809637</v>
      </c>
      <c r="Q117" s="6">
        <f t="shared" si="2"/>
        <v>1.5752280257593669</v>
      </c>
      <c r="R117" s="6">
        <f t="shared" si="3"/>
        <v>1.3314610951674208</v>
      </c>
      <c r="S117" s="6">
        <f t="shared" si="4"/>
        <v>1.2134831460674158</v>
      </c>
      <c r="T117" s="6" t="e">
        <f>#REF!/AVERAGE(#REF!)</f>
        <v>#REF!</v>
      </c>
      <c r="U117" s="6">
        <f t="shared" si="0"/>
        <v>4.5529999999999999</v>
      </c>
    </row>
    <row r="118" spans="1:21" x14ac:dyDescent="0.35">
      <c r="A118" s="7">
        <v>43556</v>
      </c>
      <c r="B118" s="6">
        <v>3.3340999999999998</v>
      </c>
      <c r="C118" s="6">
        <f>AHEPP!C129</f>
        <v>3.0848481945355388</v>
      </c>
      <c r="D118" s="6">
        <f>AHEall!C64</f>
        <v>2.8766754693375418</v>
      </c>
      <c r="E118" s="6">
        <v>2.08</v>
      </c>
      <c r="F118">
        <v>2.81</v>
      </c>
      <c r="G118" s="6">
        <f>-'CBO-STU'!E298</f>
        <v>0.71033333333333326</v>
      </c>
      <c r="L118" s="6">
        <f>E118-E$88</f>
        <v>0.32000000000000006</v>
      </c>
      <c r="M118" s="6">
        <f t="shared" si="8"/>
        <v>3.9263333333333335</v>
      </c>
      <c r="O118" s="7" t="s">
        <v>59</v>
      </c>
      <c r="P118" s="6">
        <f t="shared" si="1"/>
        <v>2.4458790301874336</v>
      </c>
      <c r="Q118" s="6">
        <f t="shared" si="2"/>
        <v>1.7592257013934267</v>
      </c>
      <c r="R118" s="6">
        <f t="shared" si="3"/>
        <v>1.4692949694908857</v>
      </c>
      <c r="S118" s="6">
        <f t="shared" si="4"/>
        <v>0.93483146067415734</v>
      </c>
      <c r="T118" s="6" t="e">
        <f>#REF!/AVERAGE(#REF!)</f>
        <v>#REF!</v>
      </c>
      <c r="U118" s="6">
        <f t="shared" si="0"/>
        <v>4.4813333333333336</v>
      </c>
    </row>
    <row r="119" spans="1:21" x14ac:dyDescent="0.35">
      <c r="A119" s="7">
        <v>43647</v>
      </c>
      <c r="B119" s="6">
        <v>3.4878</v>
      </c>
      <c r="C119" s="6">
        <f>AHEPP!C130</f>
        <v>4.076468402475264</v>
      </c>
      <c r="D119" s="6">
        <f>AHEall!C65</f>
        <v>2.9984077576932222</v>
      </c>
      <c r="E119" s="6">
        <v>3.27</v>
      </c>
      <c r="F119">
        <v>2.2999999999999998</v>
      </c>
      <c r="G119" s="6">
        <f>-'CBO-STU'!E299</f>
        <v>0.93866666666666676</v>
      </c>
      <c r="L119" s="6">
        <f>E119-E$88</f>
        <v>1.51</v>
      </c>
      <c r="M119" s="6">
        <f t="shared" si="8"/>
        <v>4.1546666666666674</v>
      </c>
      <c r="O119" s="7" t="s">
        <v>60</v>
      </c>
      <c r="P119" s="6">
        <f t="shared" si="1"/>
        <v>2.5586325789531603</v>
      </c>
      <c r="Q119" s="6">
        <f t="shared" si="2"/>
        <v>2.324726382729648</v>
      </c>
      <c r="R119" s="6">
        <f t="shared" si="3"/>
        <v>1.531471131109424</v>
      </c>
      <c r="S119" s="6">
        <f t="shared" si="4"/>
        <v>1.4696629213483146</v>
      </c>
      <c r="T119" s="6" t="e">
        <f>#REF!/AVERAGE(#REF!)</f>
        <v>#REF!</v>
      </c>
      <c r="U119" s="6">
        <f t="shared" si="0"/>
        <v>4.7096666666666671</v>
      </c>
    </row>
    <row r="120" spans="1:21" x14ac:dyDescent="0.35">
      <c r="A120" s="7">
        <v>43739</v>
      </c>
      <c r="B120" s="6">
        <v>3.1316999999999999</v>
      </c>
      <c r="C120" s="6">
        <f>AHEPP!C131</f>
        <v>2.0227603155895224</v>
      </c>
      <c r="D120" s="6">
        <f>AHEall!C66</f>
        <v>2.8348807532220022</v>
      </c>
      <c r="E120" s="6">
        <v>2.65</v>
      </c>
      <c r="F120">
        <v>3.4</v>
      </c>
      <c r="G120" s="6">
        <f>-'CBO-STU'!E300</f>
        <v>0.93366666666666687</v>
      </c>
      <c r="L120" s="6">
        <f>E120-E$88</f>
        <v>0.8899999999999999</v>
      </c>
      <c r="M120" s="6">
        <f t="shared" si="8"/>
        <v>4.1496666666666666</v>
      </c>
      <c r="O120" s="7" t="s">
        <v>61</v>
      </c>
      <c r="P120" s="6">
        <f t="shared" si="1"/>
        <v>2.2973994057880645</v>
      </c>
      <c r="Q120" s="6">
        <f t="shared" si="2"/>
        <v>1.1535387515169253</v>
      </c>
      <c r="R120" s="6">
        <f t="shared" si="3"/>
        <v>1.4479478391682554</v>
      </c>
      <c r="S120" s="6">
        <f t="shared" si="4"/>
        <v>1.1910112359550562</v>
      </c>
      <c r="T120" s="6" t="e">
        <f>#REF!/AVERAGE(#REF!)</f>
        <v>#REF!</v>
      </c>
      <c r="U120" s="6">
        <f t="shared" si="0"/>
        <v>4.7046666666666663</v>
      </c>
    </row>
    <row r="121" spans="1:21" x14ac:dyDescent="0.35">
      <c r="A121" s="7"/>
      <c r="F121" s="10"/>
      <c r="O121" s="7"/>
    </row>
    <row r="122" spans="1:21" x14ac:dyDescent="0.35">
      <c r="A122" s="9"/>
      <c r="B122" s="10"/>
      <c r="C122" s="10"/>
      <c r="D122" s="10"/>
      <c r="E122" s="10"/>
      <c r="G122" s="21"/>
      <c r="H122" s="21"/>
      <c r="I122" s="21"/>
      <c r="J122" s="21"/>
      <c r="K122" s="21"/>
      <c r="L122" s="21"/>
    </row>
    <row r="123" spans="1:21" x14ac:dyDescent="0.35">
      <c r="F123" s="11"/>
      <c r="G123" s="21"/>
      <c r="H123" s="21"/>
      <c r="I123" s="21"/>
      <c r="J123" s="21"/>
      <c r="K123" s="21"/>
      <c r="L123" s="21"/>
    </row>
    <row r="124" spans="1:21" x14ac:dyDescent="0.35">
      <c r="A124" s="6">
        <v>2011</v>
      </c>
      <c r="B124" s="11">
        <f>AVERAGE(B85:B88)</f>
        <v>1.3631499999999999</v>
      </c>
      <c r="C124" s="11">
        <f>AVERAGE(C85:C88)</f>
        <v>1.7535261064524743</v>
      </c>
      <c r="D124" s="11">
        <f>AVERAGE(D85:D88)</f>
        <v>1.9578611028215231</v>
      </c>
      <c r="E124" s="11">
        <f>AVERAGE(E85:E88)</f>
        <v>2.2250000000000001</v>
      </c>
      <c r="F124" s="11">
        <f t="shared" ref="F124" si="9">AVERAGE(F85:F88)</f>
        <v>0.62000000000000011</v>
      </c>
      <c r="G124" s="21"/>
      <c r="H124" s="16"/>
      <c r="I124" s="16"/>
      <c r="J124" s="16"/>
      <c r="K124" s="16"/>
      <c r="L124" s="16"/>
    </row>
    <row r="125" spans="1:21" x14ac:dyDescent="0.35">
      <c r="A125" s="12">
        <v>2012</v>
      </c>
      <c r="B125" s="11">
        <f>AVERAGE(B89:B92)</f>
        <v>1.7669250000000001</v>
      </c>
      <c r="C125" s="11">
        <f>AVERAGE(C89:C92)</f>
        <v>1.673042825920934</v>
      </c>
      <c r="D125" s="11">
        <f>AVERAGE(D89:D92)</f>
        <v>2.2156850161326513</v>
      </c>
      <c r="E125" s="11">
        <f>AVERAGE(E89:E92)</f>
        <v>1.825</v>
      </c>
      <c r="F125" s="11">
        <f t="shared" ref="F125" si="10">AVERAGE(F89:F92)</f>
        <v>5.9649999999999999</v>
      </c>
      <c r="G125" s="21"/>
      <c r="H125" s="16"/>
      <c r="I125" s="16"/>
      <c r="J125" s="16"/>
      <c r="K125" s="16"/>
      <c r="L125" s="16"/>
    </row>
    <row r="126" spans="1:21" ht="15" thickBot="1" x14ac:dyDescent="0.4">
      <c r="A126" s="6">
        <v>2013</v>
      </c>
      <c r="B126" s="11">
        <f>AVERAGE(B93:B96)</f>
        <v>2.0961249999999998</v>
      </c>
      <c r="C126" s="11">
        <f>AVERAGE(C93:C96)</f>
        <v>2.188053477437446</v>
      </c>
      <c r="D126" s="11">
        <f>AVERAGE(D93:D96)</f>
        <v>1.8372124267719503</v>
      </c>
      <c r="E126" s="11">
        <f>AVERAGE(E93:E96)</f>
        <v>2.0474999999999999</v>
      </c>
      <c r="F126" s="11">
        <f t="shared" ref="F126" si="11">AVERAGE(F93:F96)</f>
        <v>-0.18750000000000011</v>
      </c>
      <c r="G126" s="21"/>
      <c r="H126" s="16"/>
      <c r="I126" s="16"/>
      <c r="J126" s="16"/>
      <c r="K126" s="16"/>
      <c r="L126" s="16"/>
    </row>
    <row r="127" spans="1:21" x14ac:dyDescent="0.35">
      <c r="A127" s="13">
        <v>2014</v>
      </c>
      <c r="B127" s="14">
        <f>AVERAGE(B97:B100)</f>
        <v>2.3003</v>
      </c>
      <c r="C127" s="14">
        <f>AVERAGE(C97:C100)</f>
        <v>1.9001789751027065</v>
      </c>
      <c r="D127" s="14">
        <f>AVERAGE(D97:D100)</f>
        <v>1.9664705773307478</v>
      </c>
      <c r="E127" s="14">
        <f>AVERAGE(E97:E100)</f>
        <v>2.3449999999999998</v>
      </c>
      <c r="F127" s="14">
        <f t="shared" ref="F127" si="12">AVERAGE(F97:F100)</f>
        <v>3.0349999999999997</v>
      </c>
      <c r="G127" s="21"/>
      <c r="H127" s="16"/>
      <c r="I127" s="16"/>
      <c r="J127" s="16"/>
      <c r="K127" s="16"/>
      <c r="L127" s="16"/>
    </row>
    <row r="128" spans="1:21" x14ac:dyDescent="0.35">
      <c r="A128" s="15">
        <v>2015</v>
      </c>
      <c r="B128" s="16">
        <f>AVERAGE(B101:B104)</f>
        <v>2.6099000000000001</v>
      </c>
      <c r="C128" s="16">
        <f>AVERAGE(C101:C104)</f>
        <v>2.4786778982455626</v>
      </c>
      <c r="D128" s="16">
        <f>AVERAGE(D101:D104)</f>
        <v>2.4445216433646166</v>
      </c>
      <c r="E128" s="16">
        <f>AVERAGE(E101:E104)</f>
        <v>1.8025</v>
      </c>
      <c r="F128" s="16">
        <f t="shared" ref="F128" si="13">AVERAGE(F101:F104)</f>
        <v>2.3049999999999997</v>
      </c>
      <c r="G128" s="21"/>
      <c r="H128" s="16"/>
      <c r="I128" s="16"/>
      <c r="J128" s="16"/>
      <c r="K128" s="16"/>
      <c r="L128" s="16"/>
    </row>
    <row r="129" spans="1:12" x14ac:dyDescent="0.35">
      <c r="A129" s="15">
        <v>2016</v>
      </c>
      <c r="B129" s="16">
        <f>AVERAGE(B105:B108)</f>
        <v>2.8078500000000002</v>
      </c>
      <c r="C129" s="16">
        <f>AVERAGE(C105:C108)</f>
        <v>2.4646678872718208</v>
      </c>
      <c r="D129" s="16">
        <f>AVERAGE(D105:D108)</f>
        <v>2.6178482628227862</v>
      </c>
      <c r="E129" s="16">
        <f>AVERAGE(E105:E108)</f>
        <v>2.25</v>
      </c>
      <c r="F129" s="16">
        <f t="shared" ref="F129" si="14">AVERAGE(F105:F108)</f>
        <v>2.1799999999999997</v>
      </c>
      <c r="G129" s="21"/>
      <c r="H129" s="16"/>
      <c r="I129" s="16"/>
      <c r="J129" s="16"/>
      <c r="K129" s="16"/>
      <c r="L129" s="16"/>
    </row>
    <row r="130" spans="1:12" x14ac:dyDescent="0.35">
      <c r="A130" s="15">
        <v>2017</v>
      </c>
      <c r="B130" s="16">
        <f>AVERAGE(B109:B112)</f>
        <v>2.9357499999999996</v>
      </c>
      <c r="C130" s="16">
        <f>AVERAGE(C109:C112)</f>
        <v>2.450213319798511</v>
      </c>
      <c r="D130" s="16">
        <f>AVERAGE(D109:D112)</f>
        <v>2.7013246121615264</v>
      </c>
      <c r="E130" s="16">
        <f>AVERAGE(E109:E112)</f>
        <v>2.5925000000000002</v>
      </c>
      <c r="F130" s="16">
        <f t="shared" ref="F130" si="15">AVERAGE(F109:F112)</f>
        <v>3.75</v>
      </c>
      <c r="G130" s="21"/>
      <c r="H130" s="16"/>
      <c r="I130" s="16"/>
      <c r="J130" s="16"/>
      <c r="K130" s="16"/>
      <c r="L130" s="16"/>
    </row>
    <row r="131" spans="1:12" ht="15" thickBot="1" x14ac:dyDescent="0.4">
      <c r="A131" s="17">
        <v>2018</v>
      </c>
      <c r="B131" s="18">
        <f>AVERAGE(B113:B116)</f>
        <v>3.3528500000000001</v>
      </c>
      <c r="C131" s="18">
        <f>AVERAGE(C113:C116)</f>
        <v>3.4364614921962744</v>
      </c>
      <c r="D131" s="18">
        <f>AVERAGE(D113:D116)</f>
        <v>3.2862473482327736</v>
      </c>
      <c r="E131" s="18">
        <f>AVERAGE(E113:E116)</f>
        <v>2.9849999999999999</v>
      </c>
      <c r="F131" s="18">
        <f t="shared" ref="F131" si="16">AVERAGE(F113:F116)</f>
        <v>2.1399999999999997</v>
      </c>
      <c r="G131" s="21"/>
      <c r="H131" s="16"/>
      <c r="I131" s="16"/>
      <c r="J131" s="16"/>
      <c r="K131" s="16"/>
      <c r="L131" s="16"/>
    </row>
    <row r="132" spans="1:12" x14ac:dyDescent="0.35">
      <c r="A132" s="15">
        <v>2019</v>
      </c>
      <c r="B132" s="11">
        <f>AVERAGE(B117:B120)</f>
        <v>3.3178000000000001</v>
      </c>
      <c r="C132" s="11">
        <f>AVERAGE(C117:C120)</f>
        <v>2.9865700948462415</v>
      </c>
      <c r="D132" s="11">
        <f>AVERAGE(D117:D120)</f>
        <v>2.8291949671003014</v>
      </c>
      <c r="E132" s="11">
        <f>AVERAGE(E117:E120)</f>
        <v>2.6750000000000003</v>
      </c>
      <c r="F132" s="11">
        <f t="shared" ref="F132" si="17">AVERAGE(F117:F120)</f>
        <v>4.5049999999999999</v>
      </c>
      <c r="G132" s="21"/>
      <c r="H132" s="16"/>
      <c r="I132" s="16"/>
      <c r="J132" s="16"/>
      <c r="K132" s="16"/>
      <c r="L132" s="16"/>
    </row>
    <row r="133" spans="1:12" x14ac:dyDescent="0.35">
      <c r="A133" s="21"/>
      <c r="B133" s="11"/>
      <c r="C133" s="11"/>
      <c r="D133" s="11"/>
      <c r="E133" s="11"/>
      <c r="F133" s="11"/>
      <c r="G133" s="21"/>
      <c r="H133" s="16"/>
      <c r="I133" s="16"/>
      <c r="J133" s="16"/>
      <c r="K133" s="16"/>
      <c r="L133" s="16"/>
    </row>
    <row r="134" spans="1:12" x14ac:dyDescent="0.35">
      <c r="A134" s="20" t="s">
        <v>77</v>
      </c>
      <c r="B134" s="6" t="s">
        <v>79</v>
      </c>
      <c r="F134" s="19"/>
      <c r="G134" s="16"/>
      <c r="H134" s="22"/>
      <c r="I134" s="22"/>
      <c r="J134" s="22"/>
      <c r="K134" s="22"/>
      <c r="L134" s="22"/>
    </row>
    <row r="135" spans="1:12" x14ac:dyDescent="0.35">
      <c r="A135" s="6" t="s">
        <v>80</v>
      </c>
      <c r="B135" s="19">
        <f>CORREL(B2:B120,$G$2:$G$120)</f>
        <v>0.82282774375820411</v>
      </c>
      <c r="C135" s="19">
        <f>CORREL(C2:C120,$G$2:$G$120)</f>
        <v>0.60660779863312597</v>
      </c>
      <c r="D135" s="19">
        <f>CORREL(D2:D120,$G$2:$G$120)</f>
        <v>0.64988096838747844</v>
      </c>
      <c r="E135" s="19">
        <f>CORREL(E2:E120,$G$2:$G$120)</f>
        <v>0.44613833281011744</v>
      </c>
      <c r="F135" s="19">
        <f>CORREL(F2:F120,$G$2:$G$120)</f>
        <v>0.23114749309263463</v>
      </c>
      <c r="G135" s="21"/>
      <c r="H135" s="22"/>
      <c r="I135" s="22"/>
      <c r="J135" s="22"/>
      <c r="K135" s="22"/>
      <c r="L135" s="22"/>
    </row>
    <row r="136" spans="1:12" x14ac:dyDescent="0.35">
      <c r="A136" s="6" t="s">
        <v>81</v>
      </c>
      <c r="B136" s="19">
        <f>CORREL(B79:B120,$G79:$G120)</f>
        <v>0.83357618017569313</v>
      </c>
      <c r="C136" s="19">
        <f>CORREL(C79:C120,$G79:$G120)</f>
        <v>0.49141019971335675</v>
      </c>
      <c r="D136" s="19">
        <f>CORREL(D79:D120,$G79:$G120)</f>
        <v>0.66658935661056229</v>
      </c>
      <c r="E136" s="19">
        <f>CORREL(E79:E120,$G79:$G120)</f>
        <v>0.3985686026347029</v>
      </c>
      <c r="F136" s="19">
        <f>CORREL(F79:F120,$G79:$G120)</f>
        <v>0.14443986027244829</v>
      </c>
      <c r="G136" s="21"/>
      <c r="H136" s="22"/>
      <c r="I136" s="22"/>
      <c r="J136" s="22"/>
      <c r="K136" s="22"/>
      <c r="L136" s="22"/>
    </row>
    <row r="137" spans="1:12" x14ac:dyDescent="0.35">
      <c r="G137" s="21"/>
      <c r="H137" s="22"/>
      <c r="I137" s="22"/>
      <c r="J137" s="22"/>
      <c r="K137" s="22"/>
      <c r="L137" s="22"/>
    </row>
    <row r="139" spans="1:12" x14ac:dyDescent="0.35">
      <c r="A139" s="20" t="s">
        <v>70</v>
      </c>
      <c r="B139" s="6" t="s">
        <v>78</v>
      </c>
    </row>
    <row r="140" spans="1:12" x14ac:dyDescent="0.35">
      <c r="A140" s="6" t="s">
        <v>71</v>
      </c>
      <c r="B140" s="19">
        <f>AVERAGE(B97:B116)</f>
        <v>2.8013300000000001</v>
      </c>
      <c r="C140" s="19">
        <f>AVERAGE(C97:C116)</f>
        <v>2.5460399145229751</v>
      </c>
      <c r="D140" s="19">
        <f>AVERAGE(D97:D116)</f>
        <v>2.6032824887824901</v>
      </c>
      <c r="E140" s="19">
        <f>AVERAGE(E97:E116)</f>
        <v>2.395</v>
      </c>
      <c r="F140" s="19">
        <f>AVERAGE(F97:F116)</f>
        <v>2.6819999999999999</v>
      </c>
    </row>
    <row r="141" spans="1:12" x14ac:dyDescent="0.35">
      <c r="B141" s="19"/>
      <c r="C141" s="19">
        <f>-C140+$B140</f>
        <v>0.25529008547702503</v>
      </c>
      <c r="D141" s="19">
        <f t="shared" ref="D141:F141" si="18">-D140+$B140</f>
        <v>0.19804751121750996</v>
      </c>
      <c r="E141" s="19">
        <f t="shared" si="18"/>
        <v>0.40633000000000008</v>
      </c>
      <c r="F141" s="19">
        <f t="shared" si="18"/>
        <v>0.11933000000000016</v>
      </c>
    </row>
    <row r="142" spans="1:12" x14ac:dyDescent="0.35">
      <c r="A142" s="6" t="s">
        <v>72</v>
      </c>
      <c r="B142" s="19">
        <f>AVERAGE(B85:B120)</f>
        <v>2.5056277777777773</v>
      </c>
      <c r="C142" s="19">
        <f>AVERAGE(C85:C120)</f>
        <v>2.3701546752524414</v>
      </c>
      <c r="D142" s="19">
        <f>AVERAGE(D85:D120)</f>
        <v>2.4284851063043198</v>
      </c>
      <c r="E142" s="19">
        <f>AVERAGE(E85:E120)</f>
        <v>2.305277777777778</v>
      </c>
      <c r="F142" s="19">
        <f>AVERAGE(F85:F120)</f>
        <v>2.7013888888888893</v>
      </c>
    </row>
    <row r="143" spans="1:12" x14ac:dyDescent="0.35">
      <c r="B143" s="19"/>
      <c r="C143" s="19">
        <f>-C142+$B142</f>
        <v>0.13547310252533595</v>
      </c>
      <c r="D143" s="19">
        <f t="shared" ref="D143:F143" si="19">-D142+$B142</f>
        <v>7.7142671473457547E-2</v>
      </c>
      <c r="E143" s="19">
        <f t="shared" si="19"/>
        <v>0.20034999999999936</v>
      </c>
      <c r="F143" s="19">
        <f t="shared" si="19"/>
        <v>-0.19576111111111194</v>
      </c>
    </row>
    <row r="145" spans="1:6" x14ac:dyDescent="0.35">
      <c r="A145" s="25" t="s">
        <v>125</v>
      </c>
    </row>
    <row r="146" spans="1:6" x14ac:dyDescent="0.35">
      <c r="A146" s="6" t="s">
        <v>126</v>
      </c>
      <c r="B146" s="19">
        <f>STDEV(B2:B120)</f>
        <v>0.63994007006473441</v>
      </c>
      <c r="C146" s="19">
        <f t="shared" ref="C146:F146" si="20">STDEV(C2:C120)</f>
        <v>0.88860085548650913</v>
      </c>
      <c r="D146" s="19">
        <f t="shared" si="20"/>
        <v>0.71457330305496902</v>
      </c>
      <c r="E146" s="19">
        <f t="shared" si="20"/>
        <v>1.0608676876390106</v>
      </c>
      <c r="F146" s="19">
        <f t="shared" si="20"/>
        <v>3.5415820723215381</v>
      </c>
    </row>
  </sheetData>
  <pageMargins left="0.7" right="0.7" top="0.75" bottom="0.75" header="0.3" footer="0.3"/>
  <pageSetup orientation="portrait" horizontalDpi="1200" verticalDpi="1200" r:id="rId1"/>
  <headerFooter>
    <oddHeader>&amp;L&amp;"Calibri"&amp;11&amp;K000000PERSONAL/NONWORK // EXTERNAL&amp;1#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D122"/>
  <sheetViews>
    <sheetView workbookViewId="0">
      <pane xSplit="1" ySplit="1" topLeftCell="B68" activePane="bottomRight" state="frozen"/>
      <selection pane="topRight" activeCell="B1" sqref="B1"/>
      <selection pane="bottomLeft" activeCell="A2" sqref="A2"/>
      <selection pane="bottomRight" activeCell="I86" sqref="I86"/>
    </sheetView>
  </sheetViews>
  <sheetFormatPr defaultRowHeight="14.5" x14ac:dyDescent="0.35"/>
  <cols>
    <col min="1" max="1" width="18.54296875" bestFit="1" customWidth="1"/>
    <col min="2" max="2" width="12.453125" bestFit="1" customWidth="1"/>
  </cols>
  <sheetData>
    <row r="1" spans="1:4" x14ac:dyDescent="0.35">
      <c r="B1" t="s">
        <v>62</v>
      </c>
      <c r="C1" t="s">
        <v>63</v>
      </c>
      <c r="D1" t="s">
        <v>64</v>
      </c>
    </row>
    <row r="2" spans="1:4" x14ac:dyDescent="0.35">
      <c r="A2" s="1">
        <v>32964</v>
      </c>
      <c r="B2">
        <v>1.0141203716599001</v>
      </c>
      <c r="C2">
        <v>-0.52250554136654104</v>
      </c>
      <c r="D2">
        <v>0.43200000000000038</v>
      </c>
    </row>
    <row r="3" spans="1:4" x14ac:dyDescent="0.35">
      <c r="A3" s="1">
        <v>33055</v>
      </c>
      <c r="B3">
        <v>0.65118086388304097</v>
      </c>
      <c r="C3">
        <v>1.242495468687</v>
      </c>
      <c r="D3">
        <v>0.37966666666666704</v>
      </c>
    </row>
    <row r="4" spans="1:4" x14ac:dyDescent="0.35">
      <c r="A4" s="1">
        <v>33147</v>
      </c>
      <c r="B4">
        <v>0.35389775960168801</v>
      </c>
      <c r="C4">
        <v>0.56650263605722995</v>
      </c>
      <c r="D4">
        <v>-7.0000000000005613E-3</v>
      </c>
    </row>
    <row r="5" spans="1:4" x14ac:dyDescent="0.35">
      <c r="A5" s="1">
        <v>33239</v>
      </c>
      <c r="B5">
        <v>0.47278400147769301</v>
      </c>
      <c r="C5">
        <v>0.58357278999255402</v>
      </c>
      <c r="D5">
        <v>-0.45933333333333248</v>
      </c>
    </row>
    <row r="6" spans="1:4" x14ac:dyDescent="0.35">
      <c r="A6" s="1">
        <v>33329</v>
      </c>
      <c r="B6">
        <v>0.73034954891940196</v>
      </c>
      <c r="C6">
        <v>0.65262279662636702</v>
      </c>
      <c r="D6">
        <v>-0.94399999999999995</v>
      </c>
    </row>
    <row r="7" spans="1:4" x14ac:dyDescent="0.35">
      <c r="A7" s="1">
        <v>33420</v>
      </c>
      <c r="B7">
        <v>-0.162824960075824</v>
      </c>
      <c r="C7">
        <v>4.9352083603554902E-3</v>
      </c>
      <c r="D7">
        <v>-1.1963333333333335</v>
      </c>
    </row>
    <row r="8" spans="1:4" x14ac:dyDescent="0.35">
      <c r="A8" s="1">
        <v>33512</v>
      </c>
      <c r="B8">
        <v>0.172635185150531</v>
      </c>
      <c r="C8">
        <v>0.55742116889445004</v>
      </c>
      <c r="D8">
        <v>-1.2476666666666674</v>
      </c>
    </row>
    <row r="9" spans="1:4" x14ac:dyDescent="0.35">
      <c r="A9" s="1">
        <v>33604</v>
      </c>
      <c r="B9">
        <v>-0.255037819594153</v>
      </c>
      <c r="C9">
        <v>0.71626470624531102</v>
      </c>
      <c r="D9">
        <v>-1.4979999999999993</v>
      </c>
    </row>
    <row r="10" spans="1:4" x14ac:dyDescent="0.35">
      <c r="A10" s="1">
        <v>33695</v>
      </c>
      <c r="B10">
        <v>-0.24431627811307499</v>
      </c>
      <c r="C10">
        <v>0.87238089952818498</v>
      </c>
      <c r="D10">
        <v>-1.7816666666666672</v>
      </c>
    </row>
    <row r="11" spans="1:4" x14ac:dyDescent="0.35">
      <c r="A11" s="1">
        <v>33786</v>
      </c>
      <c r="B11">
        <v>-6.4753510751486096E-2</v>
      </c>
      <c r="C11">
        <v>0.83847556396734602</v>
      </c>
      <c r="D11">
        <v>-2.0309999999999997</v>
      </c>
    </row>
    <row r="12" spans="1:4" x14ac:dyDescent="0.35">
      <c r="A12" s="1">
        <v>33878</v>
      </c>
      <c r="B12">
        <v>-0.42682992922172303</v>
      </c>
      <c r="C12">
        <v>0.354728880444519</v>
      </c>
      <c r="D12">
        <v>-2.0803333333333329</v>
      </c>
    </row>
    <row r="13" spans="1:4" x14ac:dyDescent="0.35">
      <c r="A13" s="1">
        <v>33970</v>
      </c>
      <c r="B13">
        <v>-0.20335540816713299</v>
      </c>
      <c r="C13">
        <v>6.77803773083792E-2</v>
      </c>
      <c r="D13">
        <v>-1.8296666666666672</v>
      </c>
    </row>
    <row r="14" spans="1:4" x14ac:dyDescent="0.35">
      <c r="A14" s="1">
        <v>34060</v>
      </c>
      <c r="B14">
        <v>-0.41340823542496002</v>
      </c>
      <c r="C14">
        <v>0.18670062052813799</v>
      </c>
      <c r="D14">
        <v>-1.6113333333333326</v>
      </c>
    </row>
    <row r="15" spans="1:4" x14ac:dyDescent="0.35">
      <c r="A15" s="1">
        <v>34151</v>
      </c>
      <c r="B15">
        <v>-0.32740934121328003</v>
      </c>
      <c r="C15">
        <v>0.15202583756914401</v>
      </c>
      <c r="D15">
        <v>-1.5596666666666668</v>
      </c>
    </row>
    <row r="16" spans="1:4" x14ac:dyDescent="0.35">
      <c r="A16" s="1">
        <v>34243</v>
      </c>
      <c r="B16">
        <v>-0.36026007675602301</v>
      </c>
      <c r="C16">
        <v>-4.9694463973288298E-2</v>
      </c>
      <c r="D16">
        <v>-1.3069999999999995</v>
      </c>
    </row>
    <row r="17" spans="1:4" x14ac:dyDescent="0.35">
      <c r="A17" s="1">
        <v>34335</v>
      </c>
      <c r="B17">
        <v>-0.211446116775518</v>
      </c>
      <c r="C17">
        <v>1.19165908133518E-2</v>
      </c>
      <c r="D17">
        <v>-1.1533333333333324</v>
      </c>
    </row>
    <row r="18" spans="1:4" x14ac:dyDescent="0.35">
      <c r="A18" s="1">
        <v>34425</v>
      </c>
      <c r="B18">
        <v>-0.18341571444777</v>
      </c>
      <c r="C18">
        <v>5.1880692363403702E-2</v>
      </c>
      <c r="D18">
        <v>-1.0996666666666668</v>
      </c>
    </row>
    <row r="19" spans="1:4" x14ac:dyDescent="0.35">
      <c r="A19" s="1">
        <v>34516</v>
      </c>
      <c r="B19">
        <v>-0.11562023853327701</v>
      </c>
      <c r="C19">
        <v>-0.37391092225828898</v>
      </c>
      <c r="D19">
        <v>-0.74600000000000044</v>
      </c>
    </row>
    <row r="20" spans="1:4" x14ac:dyDescent="0.35">
      <c r="A20" s="1">
        <v>34608</v>
      </c>
      <c r="B20">
        <v>-7.0157389807038603E-2</v>
      </c>
      <c r="C20">
        <v>-4.96433470831808E-2</v>
      </c>
      <c r="D20">
        <v>-0.55799999999999983</v>
      </c>
    </row>
    <row r="21" spans="1:4" x14ac:dyDescent="0.35">
      <c r="A21" s="1">
        <v>34700</v>
      </c>
      <c r="B21">
        <v>-7.3135166899740103E-2</v>
      </c>
      <c r="C21">
        <v>4.3941258970824201E-3</v>
      </c>
      <c r="D21">
        <v>-0.20233333333333281</v>
      </c>
    </row>
    <row r="22" spans="1:4" x14ac:dyDescent="0.35">
      <c r="A22" s="1">
        <v>34790</v>
      </c>
      <c r="B22">
        <v>-7.20189970299005E-2</v>
      </c>
      <c r="C22">
        <v>-0.34981307994635902</v>
      </c>
      <c r="D22">
        <v>-4.6666666666666856E-2</v>
      </c>
    </row>
    <row r="23" spans="1:4" x14ac:dyDescent="0.35">
      <c r="A23" s="1">
        <v>34881</v>
      </c>
      <c r="B23">
        <v>0.25855435243734398</v>
      </c>
      <c r="C23">
        <v>7.8882240288245004E-2</v>
      </c>
      <c r="D23">
        <v>-0.25766666666666715</v>
      </c>
    </row>
    <row r="24" spans="1:4" x14ac:dyDescent="0.35">
      <c r="A24" s="1">
        <v>34973</v>
      </c>
      <c r="B24">
        <v>6.0011009602761196E-3</v>
      </c>
      <c r="C24">
        <v>-3.7514703657575803E-2</v>
      </c>
      <c r="D24">
        <v>-0.26766666666666694</v>
      </c>
    </row>
    <row r="25" spans="1:4" x14ac:dyDescent="0.35">
      <c r="A25" s="1">
        <v>35065</v>
      </c>
      <c r="B25">
        <v>0.251723158720836</v>
      </c>
      <c r="C25">
        <v>-0.42366107890497201</v>
      </c>
      <c r="D25">
        <v>-0.1776666666666662</v>
      </c>
    </row>
    <row r="26" spans="1:4" x14ac:dyDescent="0.35">
      <c r="A26" s="1">
        <v>35156</v>
      </c>
      <c r="B26">
        <v>0.75809885755398199</v>
      </c>
      <c r="C26">
        <v>5.2796140566461003E-3</v>
      </c>
      <c r="D26">
        <v>-0.15433333333333366</v>
      </c>
    </row>
    <row r="27" spans="1:4" x14ac:dyDescent="0.35">
      <c r="A27" s="1">
        <v>35247</v>
      </c>
      <c r="B27">
        <v>0.62810589020588703</v>
      </c>
      <c r="C27">
        <v>-0.67969669602756799</v>
      </c>
      <c r="D27">
        <v>-0.13100000000000023</v>
      </c>
    </row>
    <row r="28" spans="1:4" x14ac:dyDescent="0.35">
      <c r="A28" s="1">
        <v>35339</v>
      </c>
      <c r="B28">
        <v>1.1865896318865601</v>
      </c>
      <c r="C28">
        <v>-1.30390808025894</v>
      </c>
      <c r="D28">
        <v>9.3333333333333712E-2</v>
      </c>
    </row>
    <row r="29" spans="1:4" x14ac:dyDescent="0.35">
      <c r="A29" s="1">
        <v>35431</v>
      </c>
      <c r="B29">
        <v>1.0481330686228201</v>
      </c>
      <c r="C29">
        <v>-0.70490689771965598</v>
      </c>
      <c r="D29">
        <v>1.6666666666666607E-2</v>
      </c>
    </row>
    <row r="30" spans="1:4" x14ac:dyDescent="0.35">
      <c r="A30" s="1">
        <v>35521</v>
      </c>
      <c r="B30">
        <v>0.66861572106566003</v>
      </c>
      <c r="C30">
        <v>-0.86911326012113299</v>
      </c>
      <c r="D30">
        <v>0.1076666666666668</v>
      </c>
    </row>
    <row r="31" spans="1:4" x14ac:dyDescent="0.35">
      <c r="A31" s="1">
        <v>35612</v>
      </c>
      <c r="B31">
        <v>1.3457672415741899</v>
      </c>
      <c r="C31">
        <v>-0.74857982023844505</v>
      </c>
      <c r="D31">
        <v>0.33199999999999985</v>
      </c>
    </row>
    <row r="32" spans="1:4" x14ac:dyDescent="0.35">
      <c r="A32" s="1">
        <v>35704</v>
      </c>
      <c r="B32">
        <v>1.4449893687134601</v>
      </c>
      <c r="C32">
        <v>0.576551875643872</v>
      </c>
      <c r="D32">
        <v>0.45633333333333326</v>
      </c>
    </row>
    <row r="33" spans="1:4" x14ac:dyDescent="0.35">
      <c r="A33" s="1">
        <v>35796</v>
      </c>
      <c r="B33">
        <v>1.32897705670179</v>
      </c>
      <c r="C33">
        <v>-0.66910645455333895</v>
      </c>
      <c r="D33">
        <v>0.64633333333333276</v>
      </c>
    </row>
    <row r="34" spans="1:4" x14ac:dyDescent="0.35">
      <c r="A34" s="1">
        <v>35886</v>
      </c>
      <c r="B34">
        <v>1.44070266544411</v>
      </c>
      <c r="C34">
        <v>-0.70730003629683702</v>
      </c>
      <c r="D34">
        <v>0.67066666666666741</v>
      </c>
    </row>
    <row r="35" spans="1:4" x14ac:dyDescent="0.35">
      <c r="A35" s="1">
        <v>35977</v>
      </c>
      <c r="B35">
        <v>1.5475693714282299</v>
      </c>
      <c r="C35">
        <v>4.4145111763712601E-2</v>
      </c>
      <c r="D35">
        <v>0.89399999999999924</v>
      </c>
    </row>
    <row r="36" spans="1:4" x14ac:dyDescent="0.35">
      <c r="A36" s="1">
        <v>36069</v>
      </c>
      <c r="B36">
        <v>0.82544914108221001</v>
      </c>
      <c r="C36">
        <v>-0.78952594632122897</v>
      </c>
      <c r="D36">
        <v>0.75166666666666693</v>
      </c>
    </row>
    <row r="37" spans="1:4" x14ac:dyDescent="0.35">
      <c r="A37" s="1">
        <v>36161</v>
      </c>
      <c r="B37">
        <v>1.3823422517324899</v>
      </c>
      <c r="C37">
        <v>0.481804340217933</v>
      </c>
      <c r="D37">
        <v>0.84166666666666679</v>
      </c>
    </row>
    <row r="38" spans="1:4" x14ac:dyDescent="0.35">
      <c r="A38" s="1">
        <v>36251</v>
      </c>
      <c r="B38">
        <v>1.6793893060240901</v>
      </c>
      <c r="C38">
        <v>4.4801005471939701E-2</v>
      </c>
      <c r="D38">
        <v>0.96499999999999986</v>
      </c>
    </row>
    <row r="39" spans="1:4" x14ac:dyDescent="0.35">
      <c r="A39" s="1">
        <v>36342</v>
      </c>
      <c r="B39">
        <v>1.26168397672571</v>
      </c>
      <c r="C39">
        <v>0.11009177287951299</v>
      </c>
      <c r="D39">
        <v>0.98833333333333329</v>
      </c>
    </row>
    <row r="40" spans="1:4" x14ac:dyDescent="0.35">
      <c r="A40" s="1">
        <v>36434</v>
      </c>
      <c r="B40">
        <v>1.6688460940079</v>
      </c>
      <c r="C40">
        <v>-0.649704497964532</v>
      </c>
      <c r="D40">
        <v>1.0116666666666667</v>
      </c>
    </row>
    <row r="41" spans="1:4" x14ac:dyDescent="0.35">
      <c r="A41" s="1">
        <v>36526</v>
      </c>
      <c r="B41">
        <v>1.3980951154269601</v>
      </c>
      <c r="C41">
        <v>-8.79724028068435E-2</v>
      </c>
      <c r="D41">
        <v>1.1683333333333339</v>
      </c>
    </row>
    <row r="42" spans="1:4" x14ac:dyDescent="0.35">
      <c r="A42" s="1">
        <v>36617</v>
      </c>
      <c r="B42">
        <v>1.32699509056148</v>
      </c>
      <c r="C42">
        <v>0.495068837353699</v>
      </c>
      <c r="D42">
        <v>1.190666666666667</v>
      </c>
    </row>
    <row r="43" spans="1:4" x14ac:dyDescent="0.35">
      <c r="A43" s="1">
        <v>36708</v>
      </c>
      <c r="B43">
        <v>1.4915646739008801</v>
      </c>
      <c r="C43">
        <v>0.141174306212307</v>
      </c>
      <c r="D43">
        <v>1.2806666666666673</v>
      </c>
    </row>
    <row r="44" spans="1:4" x14ac:dyDescent="0.35">
      <c r="A44" s="1">
        <v>36800</v>
      </c>
      <c r="B44">
        <v>1.2039198988820501</v>
      </c>
      <c r="C44">
        <v>1.4546398374874301</v>
      </c>
      <c r="D44">
        <v>1.2039999999999997</v>
      </c>
    </row>
    <row r="45" spans="1:4" x14ac:dyDescent="0.35">
      <c r="A45" s="1">
        <v>36892</v>
      </c>
      <c r="B45">
        <v>0.98465243636480204</v>
      </c>
      <c r="C45">
        <v>0.40974521269299802</v>
      </c>
      <c r="D45">
        <v>1.2929999999999997</v>
      </c>
    </row>
    <row r="46" spans="1:4" x14ac:dyDescent="0.35">
      <c r="A46" s="1">
        <v>36982</v>
      </c>
      <c r="B46">
        <v>0.84760294904080402</v>
      </c>
      <c r="C46">
        <v>0.95380351037710598</v>
      </c>
      <c r="D46">
        <v>0.94966666666666644</v>
      </c>
    </row>
    <row r="47" spans="1:4" x14ac:dyDescent="0.35">
      <c r="A47" s="1">
        <v>37073</v>
      </c>
      <c r="B47">
        <v>0.607169324977061</v>
      </c>
      <c r="C47">
        <v>1.41181978659162</v>
      </c>
      <c r="D47">
        <v>0.77199999999999935</v>
      </c>
    </row>
    <row r="48" spans="1:4" x14ac:dyDescent="0.35">
      <c r="A48" s="1">
        <v>37165</v>
      </c>
      <c r="B48">
        <v>0.25070237088910302</v>
      </c>
      <c r="C48">
        <v>0.35366704928630799</v>
      </c>
      <c r="D48">
        <v>0.32766666666666655</v>
      </c>
    </row>
    <row r="49" spans="1:4" x14ac:dyDescent="0.35">
      <c r="A49" s="1">
        <v>37257</v>
      </c>
      <c r="B49">
        <v>0.29428462186142401</v>
      </c>
      <c r="C49">
        <v>1.4207257073100901</v>
      </c>
      <c r="D49">
        <v>-0.3490000000000002</v>
      </c>
    </row>
    <row r="50" spans="1:4" x14ac:dyDescent="0.35">
      <c r="A50" s="1">
        <v>37347</v>
      </c>
      <c r="B50">
        <v>0.193405677956692</v>
      </c>
      <c r="C50">
        <v>1.16374430072204</v>
      </c>
      <c r="D50">
        <v>-0.5600000000000005</v>
      </c>
    </row>
    <row r="51" spans="1:4" x14ac:dyDescent="0.35">
      <c r="A51" s="1">
        <v>37438</v>
      </c>
      <c r="B51">
        <v>-0.38892453503435598</v>
      </c>
      <c r="C51">
        <v>0.99932972982442503</v>
      </c>
      <c r="D51">
        <v>-0.70433333333333348</v>
      </c>
    </row>
    <row r="52" spans="1:4" x14ac:dyDescent="0.35">
      <c r="A52" s="1">
        <v>37530</v>
      </c>
      <c r="B52">
        <v>0.41834074797684201</v>
      </c>
      <c r="C52">
        <v>0.74618959952862096</v>
      </c>
      <c r="D52">
        <v>-0.61433333333333362</v>
      </c>
    </row>
    <row r="53" spans="1:4" x14ac:dyDescent="0.35">
      <c r="A53" s="1">
        <v>37622</v>
      </c>
      <c r="B53">
        <v>-0.58290467823203995</v>
      </c>
      <c r="C53">
        <v>0.57407986089067198</v>
      </c>
      <c r="D53">
        <v>-0.75866666666666749</v>
      </c>
    </row>
    <row r="54" spans="1:4" x14ac:dyDescent="0.35">
      <c r="A54" s="1">
        <v>37712</v>
      </c>
      <c r="B54">
        <v>-0.71500404689302999</v>
      </c>
      <c r="C54">
        <v>2.9875750841528201E-2</v>
      </c>
      <c r="D54">
        <v>-0.76966666666666672</v>
      </c>
    </row>
    <row r="55" spans="1:4" x14ac:dyDescent="0.35">
      <c r="A55" s="1">
        <v>37803</v>
      </c>
      <c r="B55">
        <v>-1.0772006586204701</v>
      </c>
      <c r="C55">
        <v>0.49219769691107401</v>
      </c>
      <c r="D55">
        <v>-1.0463333333333331</v>
      </c>
    </row>
    <row r="56" spans="1:4" x14ac:dyDescent="0.35">
      <c r="A56" s="1">
        <v>37895</v>
      </c>
      <c r="B56">
        <v>-1.28067409298556</v>
      </c>
      <c r="C56">
        <v>1.78523861985931</v>
      </c>
      <c r="D56">
        <v>-1.0563333333333329</v>
      </c>
    </row>
    <row r="57" spans="1:4" x14ac:dyDescent="0.35">
      <c r="A57" s="1">
        <v>37987</v>
      </c>
      <c r="B57">
        <v>-1.1591280151121</v>
      </c>
      <c r="C57">
        <v>1.2727204603086599</v>
      </c>
      <c r="D57">
        <v>-0.76633333333333287</v>
      </c>
    </row>
    <row r="58" spans="1:4" x14ac:dyDescent="0.35">
      <c r="A58" s="1">
        <v>38078</v>
      </c>
      <c r="B58">
        <v>-1.03590061184309</v>
      </c>
      <c r="C58">
        <v>1.53702687606647</v>
      </c>
      <c r="D58">
        <v>-0.64299999999999979</v>
      </c>
    </row>
    <row r="59" spans="1:4" x14ac:dyDescent="0.35">
      <c r="A59" s="1">
        <v>38169</v>
      </c>
      <c r="B59">
        <v>-0.42089516460509702</v>
      </c>
      <c r="C59">
        <v>8.8592484194297605E-2</v>
      </c>
      <c r="D59">
        <v>-0.55299999999999994</v>
      </c>
    </row>
    <row r="60" spans="1:4" x14ac:dyDescent="0.35">
      <c r="A60" s="1">
        <v>38261</v>
      </c>
      <c r="B60">
        <v>-1.1958514091679699</v>
      </c>
      <c r="C60">
        <v>-0.86605445956457605</v>
      </c>
      <c r="D60">
        <v>-0.39533333333333331</v>
      </c>
    </row>
    <row r="61" spans="1:4" x14ac:dyDescent="0.35">
      <c r="A61" s="1">
        <v>38353</v>
      </c>
      <c r="B61">
        <v>-0.50222664540961204</v>
      </c>
      <c r="C61">
        <v>-1.02390351094293</v>
      </c>
      <c r="D61">
        <v>-0.40533333333333399</v>
      </c>
    </row>
    <row r="62" spans="1:4" x14ac:dyDescent="0.35">
      <c r="A62" s="1">
        <v>38443</v>
      </c>
      <c r="B62">
        <v>-0.76614573833858901</v>
      </c>
      <c r="C62">
        <v>-1.33442434971483</v>
      </c>
      <c r="D62">
        <v>-0.28000000000000025</v>
      </c>
    </row>
    <row r="63" spans="1:4" x14ac:dyDescent="0.35">
      <c r="A63" s="1">
        <v>38534</v>
      </c>
      <c r="B63">
        <v>-0.341345139242764</v>
      </c>
      <c r="C63">
        <v>-0.651985694196764</v>
      </c>
      <c r="D63">
        <v>-8.8999999999999524E-2</v>
      </c>
    </row>
    <row r="64" spans="1:4" x14ac:dyDescent="0.35">
      <c r="A64" s="1">
        <v>38626</v>
      </c>
      <c r="B64">
        <v>0.25132619316538002</v>
      </c>
      <c r="C64">
        <v>-1.65347363161919</v>
      </c>
      <c r="D64">
        <v>3.6333333333333329E-2</v>
      </c>
    </row>
    <row r="65" spans="1:4" x14ac:dyDescent="0.35">
      <c r="A65" s="1">
        <v>38718</v>
      </c>
      <c r="B65">
        <v>0.29239081336519102</v>
      </c>
      <c r="C65">
        <v>-1.3007890575919601</v>
      </c>
      <c r="D65">
        <v>2.9333333333333655E-2</v>
      </c>
    </row>
    <row r="66" spans="1:4" x14ac:dyDescent="0.35">
      <c r="A66" s="1">
        <v>38808</v>
      </c>
      <c r="B66">
        <v>1.06569371448622</v>
      </c>
      <c r="C66">
        <v>-2.18381469057422</v>
      </c>
      <c r="D66">
        <v>0.25666666666666682</v>
      </c>
    </row>
    <row r="67" spans="1:4" x14ac:dyDescent="0.35">
      <c r="A67" s="1">
        <v>38899</v>
      </c>
      <c r="B67">
        <v>0.76986425683826898</v>
      </c>
      <c r="C67">
        <v>-1.7038503471652</v>
      </c>
      <c r="D67">
        <v>0.35066666666666713</v>
      </c>
    </row>
    <row r="68" spans="1:4" x14ac:dyDescent="0.35">
      <c r="A68" s="1">
        <v>38991</v>
      </c>
      <c r="B68">
        <v>1.3182102418425501</v>
      </c>
      <c r="C68">
        <v>-0.92947494613223802</v>
      </c>
      <c r="D68">
        <v>0.34266666666666712</v>
      </c>
    </row>
    <row r="69" spans="1:4" x14ac:dyDescent="0.35">
      <c r="A69" s="1">
        <v>39083</v>
      </c>
      <c r="B69">
        <v>0.87900194260186604</v>
      </c>
      <c r="C69">
        <v>-1.05691833016696</v>
      </c>
      <c r="D69">
        <v>0.53166666666666629</v>
      </c>
    </row>
    <row r="70" spans="1:4" x14ac:dyDescent="0.35">
      <c r="A70" s="1">
        <v>39173</v>
      </c>
      <c r="B70">
        <v>1.3065603722469801</v>
      </c>
      <c r="C70">
        <v>0.76665934828206495</v>
      </c>
      <c r="D70">
        <v>0.45000000000000018</v>
      </c>
    </row>
    <row r="71" spans="1:4" x14ac:dyDescent="0.35">
      <c r="A71" s="1">
        <v>39264</v>
      </c>
      <c r="B71">
        <v>1.1608249815857701</v>
      </c>
      <c r="C71">
        <v>0.12657230184181201</v>
      </c>
      <c r="D71">
        <v>0.43499999999999961</v>
      </c>
    </row>
    <row r="72" spans="1:4" x14ac:dyDescent="0.35">
      <c r="A72" s="1">
        <v>39356</v>
      </c>
      <c r="B72">
        <v>0.97921600027741396</v>
      </c>
      <c r="C72">
        <v>0.93818471699712103</v>
      </c>
      <c r="D72">
        <v>0.25233333333333263</v>
      </c>
    </row>
    <row r="73" spans="1:4" x14ac:dyDescent="0.35">
      <c r="A73" s="1">
        <v>39448</v>
      </c>
      <c r="B73">
        <v>1.72227422396609</v>
      </c>
      <c r="C73">
        <v>-0.14038908987440299</v>
      </c>
      <c r="D73">
        <v>0.10500000000000043</v>
      </c>
    </row>
    <row r="74" spans="1:4" x14ac:dyDescent="0.35">
      <c r="A74" s="1">
        <v>39539</v>
      </c>
      <c r="B74">
        <v>0.77818533592071304</v>
      </c>
      <c r="C74">
        <v>0.54955650891150698</v>
      </c>
      <c r="D74">
        <v>-0.10799999999999965</v>
      </c>
    </row>
    <row r="75" spans="1:4" x14ac:dyDescent="0.35">
      <c r="A75" s="1">
        <v>39630</v>
      </c>
      <c r="B75">
        <v>0.90670047191916903</v>
      </c>
      <c r="C75">
        <v>0.125422813553632</v>
      </c>
      <c r="D75">
        <v>-0.39533333333333331</v>
      </c>
    </row>
    <row r="76" spans="1:4" x14ac:dyDescent="0.35">
      <c r="A76" s="1">
        <v>39722</v>
      </c>
      <c r="B76">
        <v>0.295748744322607</v>
      </c>
      <c r="C76">
        <v>1.04494453791076</v>
      </c>
      <c r="D76">
        <v>-1.0339999999999998</v>
      </c>
    </row>
    <row r="77" spans="1:4" x14ac:dyDescent="0.35">
      <c r="A77" s="1">
        <v>39814</v>
      </c>
      <c r="B77">
        <v>0.51053118418808197</v>
      </c>
      <c r="C77">
        <v>2.2298747915271799</v>
      </c>
      <c r="D77">
        <v>-1.7886666666666668</v>
      </c>
    </row>
    <row r="78" spans="1:4" x14ac:dyDescent="0.35">
      <c r="A78" s="1">
        <v>39904</v>
      </c>
      <c r="B78">
        <v>-0.64626889023100298</v>
      </c>
      <c r="C78">
        <v>1.05572449281833</v>
      </c>
      <c r="D78">
        <v>-3.0826666666666673</v>
      </c>
    </row>
    <row r="79" spans="1:4" x14ac:dyDescent="0.35">
      <c r="A79" s="1">
        <v>39995</v>
      </c>
      <c r="B79">
        <v>0.16541779225615399</v>
      </c>
      <c r="C79">
        <v>1.88483295522167</v>
      </c>
      <c r="D79">
        <v>-4.0470000000000006</v>
      </c>
    </row>
    <row r="80" spans="1:4" x14ac:dyDescent="0.35">
      <c r="A80" s="1">
        <v>40087</v>
      </c>
      <c r="B80">
        <v>-0.6139015342477</v>
      </c>
      <c r="C80">
        <v>0.81483725708382104</v>
      </c>
      <c r="D80">
        <v>-4.2703333333333324</v>
      </c>
    </row>
    <row r="81" spans="1:4" x14ac:dyDescent="0.35">
      <c r="A81" s="1">
        <v>40179</v>
      </c>
      <c r="B81">
        <v>-1.63771038065716</v>
      </c>
      <c r="C81">
        <v>1.5182052068209999</v>
      </c>
      <c r="D81">
        <v>-4.4633333333333338</v>
      </c>
    </row>
    <row r="82" spans="1:4" x14ac:dyDescent="0.35">
      <c r="A82" s="1">
        <v>40269</v>
      </c>
      <c r="B82">
        <v>-1.3020134654737101</v>
      </c>
      <c r="C82">
        <v>1.16091128982391</v>
      </c>
      <c r="D82">
        <v>-4.2213333333333338</v>
      </c>
    </row>
    <row r="83" spans="1:4" x14ac:dyDescent="0.35">
      <c r="A83" s="1">
        <v>40360</v>
      </c>
      <c r="B83">
        <v>-2.18866838026945</v>
      </c>
      <c r="C83">
        <v>2.0260578612246198</v>
      </c>
      <c r="D83">
        <v>-3.9803333333333333</v>
      </c>
    </row>
    <row r="84" spans="1:4" x14ac:dyDescent="0.35">
      <c r="A84" s="1">
        <v>40452</v>
      </c>
      <c r="B84">
        <v>-2.0655675430683198</v>
      </c>
      <c r="C84">
        <v>1.8923796853828101</v>
      </c>
      <c r="D84">
        <v>-3.7796666666666665</v>
      </c>
    </row>
    <row r="85" spans="1:4" x14ac:dyDescent="0.35">
      <c r="A85" s="1">
        <v>40544</v>
      </c>
      <c r="B85">
        <v>-2.4596129847115802</v>
      </c>
      <c r="C85">
        <v>0.38100033144239098</v>
      </c>
      <c r="D85">
        <v>-3.7709999999999999</v>
      </c>
    </row>
    <row r="86" spans="1:4" x14ac:dyDescent="0.35">
      <c r="A86" s="1">
        <v>40634</v>
      </c>
      <c r="B86">
        <v>-2.3344914676605701</v>
      </c>
      <c r="C86">
        <v>0.62623066862145504</v>
      </c>
      <c r="D86">
        <v>-3.2723333333333331</v>
      </c>
    </row>
    <row r="87" spans="1:4" x14ac:dyDescent="0.35">
      <c r="A87" s="1">
        <v>40725</v>
      </c>
      <c r="B87">
        <v>-2.4677020660570999</v>
      </c>
      <c r="C87">
        <v>-0.68233210377410503</v>
      </c>
      <c r="D87">
        <v>-3.2896666666666663</v>
      </c>
    </row>
    <row r="88" spans="1:4" x14ac:dyDescent="0.35">
      <c r="A88" s="1">
        <v>40817</v>
      </c>
      <c r="B88">
        <v>-2.5230329078047702</v>
      </c>
      <c r="C88">
        <v>-1.31032285939316</v>
      </c>
      <c r="D88">
        <v>-3.2160000000000002</v>
      </c>
    </row>
    <row r="89" spans="1:4" x14ac:dyDescent="0.35">
      <c r="A89" s="1">
        <v>40909</v>
      </c>
      <c r="B89">
        <v>-1.93512072751112</v>
      </c>
      <c r="C89">
        <v>-1.32147746708699</v>
      </c>
      <c r="D89">
        <v>-2.8343333333333325</v>
      </c>
    </row>
    <row r="90" spans="1:4" x14ac:dyDescent="0.35">
      <c r="A90" s="1">
        <v>41000</v>
      </c>
      <c r="B90">
        <v>-1.92040003358023</v>
      </c>
      <c r="C90">
        <v>-1.81704826689174</v>
      </c>
      <c r="D90">
        <v>-2.5016666666666678</v>
      </c>
    </row>
    <row r="91" spans="1:4" x14ac:dyDescent="0.35">
      <c r="A91" s="1">
        <v>41091</v>
      </c>
      <c r="B91">
        <v>-1.98092869008562</v>
      </c>
      <c r="C91">
        <v>-1.36655541042017</v>
      </c>
      <c r="D91">
        <v>-2.4709999999999992</v>
      </c>
    </row>
    <row r="92" spans="1:4" x14ac:dyDescent="0.35">
      <c r="A92" s="1">
        <v>41183</v>
      </c>
      <c r="B92">
        <v>-1.5191580464626999</v>
      </c>
      <c r="C92">
        <v>-1.3425899227414699</v>
      </c>
      <c r="D92">
        <v>-2.3753333333333329</v>
      </c>
    </row>
    <row r="93" spans="1:4" x14ac:dyDescent="0.35">
      <c r="A93" s="1">
        <v>41275</v>
      </c>
      <c r="B93">
        <v>-1.79580067689573</v>
      </c>
      <c r="C93">
        <v>-4.2450351605462601E-2</v>
      </c>
      <c r="D93">
        <v>-2.2000000000000002</v>
      </c>
    </row>
    <row r="94" spans="1:4" x14ac:dyDescent="0.35">
      <c r="A94" s="1">
        <v>41365</v>
      </c>
      <c r="B94">
        <v>-1.34739732579978</v>
      </c>
      <c r="C94">
        <v>2.7866057730369098E-3</v>
      </c>
      <c r="D94">
        <v>-2.2753333333333332</v>
      </c>
    </row>
    <row r="95" spans="1:4" x14ac:dyDescent="0.35">
      <c r="A95" s="1">
        <v>41456</v>
      </c>
      <c r="B95">
        <v>-1.2173213224620101</v>
      </c>
      <c r="C95">
        <v>0.11767547636763601</v>
      </c>
      <c r="D95">
        <v>-2.2243333333333331</v>
      </c>
    </row>
    <row r="96" spans="1:4" x14ac:dyDescent="0.35">
      <c r="A96" s="1">
        <v>41548</v>
      </c>
      <c r="B96">
        <v>-0.70740404103765997</v>
      </c>
      <c r="C96">
        <v>-0.330687894425854</v>
      </c>
      <c r="D96">
        <v>-2.0313333333333334</v>
      </c>
    </row>
    <row r="97" spans="1:4" x14ac:dyDescent="0.35">
      <c r="A97" s="1">
        <v>41640</v>
      </c>
      <c r="B97">
        <v>-0.74997088374973797</v>
      </c>
      <c r="C97">
        <v>-1.7069284211626701</v>
      </c>
      <c r="D97">
        <v>-1.8493333333333339</v>
      </c>
    </row>
    <row r="98" spans="1:4" x14ac:dyDescent="0.35">
      <c r="A98" s="1">
        <v>41730</v>
      </c>
      <c r="B98">
        <v>-0.95294725532292102</v>
      </c>
      <c r="C98">
        <v>-1.3723151274006</v>
      </c>
      <c r="D98">
        <v>-1.6916666666666673</v>
      </c>
    </row>
    <row r="99" spans="1:4" x14ac:dyDescent="0.35">
      <c r="A99" s="1">
        <v>41821</v>
      </c>
      <c r="B99">
        <v>-0.76126287021030103</v>
      </c>
      <c r="C99">
        <v>-1.21806871839095</v>
      </c>
      <c r="D99">
        <v>-1.3150000000000004</v>
      </c>
    </row>
    <row r="100" spans="1:4" x14ac:dyDescent="0.35">
      <c r="A100" s="1">
        <v>41913</v>
      </c>
      <c r="B100">
        <v>-1.41966065948765</v>
      </c>
      <c r="C100">
        <v>0.51367802447852196</v>
      </c>
      <c r="D100">
        <v>-1.2536666666666667</v>
      </c>
    </row>
    <row r="101" spans="1:4" x14ac:dyDescent="0.35">
      <c r="A101" s="1">
        <v>42005</v>
      </c>
      <c r="B101">
        <v>-0.54940277710543495</v>
      </c>
      <c r="C101">
        <v>0.97637652452862</v>
      </c>
      <c r="D101">
        <v>-0.94000000000000039</v>
      </c>
    </row>
    <row r="102" spans="1:4" x14ac:dyDescent="0.35">
      <c r="A102" s="1">
        <v>42095</v>
      </c>
      <c r="B102">
        <v>-0.69491527653602203</v>
      </c>
      <c r="C102">
        <v>1.1763809418731199</v>
      </c>
      <c r="D102">
        <v>-0.80533333333333346</v>
      </c>
    </row>
    <row r="103" spans="1:4" x14ac:dyDescent="0.35">
      <c r="A103" s="1">
        <v>42186</v>
      </c>
      <c r="B103">
        <v>-0.36036049961144301</v>
      </c>
      <c r="C103">
        <v>0.40858239864764301</v>
      </c>
      <c r="D103">
        <v>-0.73533333333333317</v>
      </c>
    </row>
    <row r="104" spans="1:4" x14ac:dyDescent="0.35">
      <c r="A104" s="1">
        <v>42278</v>
      </c>
      <c r="B104">
        <v>-0.15028050671123599</v>
      </c>
      <c r="C104">
        <v>-1.52966940748409</v>
      </c>
      <c r="D104">
        <v>-0.42599999999999927</v>
      </c>
    </row>
    <row r="105" spans="1:4" x14ac:dyDescent="0.35">
      <c r="A105" s="1">
        <v>42370</v>
      </c>
      <c r="B105">
        <v>-0.37304819578625498</v>
      </c>
      <c r="C105">
        <v>-0.75196013594126798</v>
      </c>
      <c r="D105">
        <v>-0.37833333333333297</v>
      </c>
    </row>
    <row r="106" spans="1:4" x14ac:dyDescent="0.35">
      <c r="A106" s="1">
        <v>42461</v>
      </c>
      <c r="B106">
        <v>-0.108583019614529</v>
      </c>
      <c r="C106">
        <v>-2.2349339587440999</v>
      </c>
      <c r="D106">
        <v>-0.29233333333333356</v>
      </c>
    </row>
    <row r="107" spans="1:4" x14ac:dyDescent="0.35">
      <c r="A107" s="1">
        <v>42552</v>
      </c>
      <c r="B107">
        <v>-0.22026553758980799</v>
      </c>
      <c r="C107">
        <v>-1.6785826116487299</v>
      </c>
      <c r="D107">
        <v>-0.26700000000000035</v>
      </c>
    </row>
    <row r="108" spans="1:4" x14ac:dyDescent="0.35">
      <c r="A108" s="1">
        <v>42644</v>
      </c>
      <c r="B108">
        <v>-1.3973121335355099E-2</v>
      </c>
      <c r="C108">
        <v>-0.41104311227754697</v>
      </c>
      <c r="D108">
        <v>-0.27400000000000002</v>
      </c>
    </row>
    <row r="109" spans="1:4" x14ac:dyDescent="0.35">
      <c r="A109" s="1">
        <v>42736</v>
      </c>
      <c r="B109">
        <v>-2.15796815051768E-2</v>
      </c>
      <c r="C109">
        <v>-1.3541692423223499</v>
      </c>
      <c r="D109">
        <v>-0.14566666666666617</v>
      </c>
    </row>
    <row r="110" spans="1:4" x14ac:dyDescent="0.35">
      <c r="A110" s="1">
        <v>42826</v>
      </c>
      <c r="B110">
        <v>-2.57466749935698E-2</v>
      </c>
      <c r="C110">
        <v>0.68956275597373295</v>
      </c>
      <c r="D110">
        <v>4.9333333333333229E-2</v>
      </c>
    </row>
    <row r="111" spans="1:4" x14ac:dyDescent="0.35">
      <c r="A111" s="1">
        <v>42917</v>
      </c>
      <c r="B111">
        <v>0.27872481067531701</v>
      </c>
      <c r="C111">
        <v>0.69684034245835003</v>
      </c>
      <c r="D111">
        <v>0.24433333333333263</v>
      </c>
    </row>
    <row r="112" spans="1:4" x14ac:dyDescent="0.35">
      <c r="A112" s="1">
        <v>43009</v>
      </c>
      <c r="B112">
        <v>1.8510814333867798E-2</v>
      </c>
      <c r="C112">
        <v>-0.202778068597223</v>
      </c>
      <c r="D112">
        <v>0.30700000000000038</v>
      </c>
    </row>
    <row r="113" spans="1:4" x14ac:dyDescent="0.35">
      <c r="A113" s="1">
        <v>43101</v>
      </c>
      <c r="B113">
        <v>0.59887077962475799</v>
      </c>
      <c r="C113">
        <v>0.72593834209235997</v>
      </c>
      <c r="D113">
        <v>0.46866666666666745</v>
      </c>
    </row>
    <row r="114" spans="1:4" x14ac:dyDescent="0.35">
      <c r="A114" s="1">
        <v>43191</v>
      </c>
      <c r="B114">
        <v>0.62214455135065305</v>
      </c>
      <c r="C114">
        <v>-0.93271570245282798</v>
      </c>
      <c r="D114">
        <v>0.53033333333333399</v>
      </c>
    </row>
    <row r="115" spans="1:4" x14ac:dyDescent="0.35">
      <c r="A115" s="1">
        <v>43282</v>
      </c>
      <c r="B115">
        <v>0.662306156856871</v>
      </c>
      <c r="C115">
        <v>-1.2478996897346799</v>
      </c>
      <c r="D115">
        <v>0.65866666666666651</v>
      </c>
    </row>
    <row r="116" spans="1:4" x14ac:dyDescent="0.35">
      <c r="A116" s="1">
        <v>43374</v>
      </c>
      <c r="B116">
        <v>0.92330376728950903</v>
      </c>
      <c r="C116">
        <v>-0.51437976932266005</v>
      </c>
      <c r="D116">
        <v>0.82033333333333314</v>
      </c>
    </row>
    <row r="117" spans="1:4" x14ac:dyDescent="0.35">
      <c r="A117" s="1">
        <v>43466</v>
      </c>
      <c r="B117">
        <v>0.62350213113992803</v>
      </c>
      <c r="C117">
        <v>-1.2425899422623601</v>
      </c>
      <c r="D117">
        <v>0.78200000000000003</v>
      </c>
    </row>
    <row r="118" spans="1:4" x14ac:dyDescent="0.35">
      <c r="A118" s="1">
        <v>43556</v>
      </c>
      <c r="B118">
        <v>0.688456908873047</v>
      </c>
      <c r="C118">
        <v>1.37684066752841E-2</v>
      </c>
      <c r="D118">
        <v>0.71033333333333326</v>
      </c>
    </row>
    <row r="119" spans="1:4" x14ac:dyDescent="0.35">
      <c r="A119" s="1">
        <v>43647</v>
      </c>
      <c r="B119">
        <v>0.93463516543779501</v>
      </c>
      <c r="C119">
        <v>0.271208396397774</v>
      </c>
      <c r="D119">
        <v>0.93866666666666676</v>
      </c>
    </row>
    <row r="120" spans="1:4" x14ac:dyDescent="0.35">
      <c r="A120" s="1">
        <v>43739</v>
      </c>
      <c r="B120">
        <v>0.37761410380510502</v>
      </c>
      <c r="C120">
        <v>0.248341703043328</v>
      </c>
      <c r="D120">
        <v>0.93366666666666687</v>
      </c>
    </row>
    <row r="121" spans="1:4" x14ac:dyDescent="0.35">
      <c r="A121" s="1"/>
    </row>
    <row r="122" spans="1:4" x14ac:dyDescent="0.35">
      <c r="A122" t="s">
        <v>127</v>
      </c>
      <c r="B122" s="2">
        <f>CORREL(B2:B120,$D$2:$D$120)</f>
        <v>0.81853647192810342</v>
      </c>
      <c r="C122" s="2">
        <f t="shared" ref="C122" si="0">CORREL(C2:C120,$D$2:$D$120)</f>
        <v>-0.21308311841043698</v>
      </c>
    </row>
  </sheetData>
  <pageMargins left="0.7" right="0.7" top="0.75" bottom="0.75" header="0.3" footer="0.3"/>
  <pageSetup orientation="portrait" horizontalDpi="1200" verticalDpi="1200" r:id="rId1"/>
  <headerFooter>
    <oddHeader>&amp;L&amp;"Calibri"&amp;11&amp;K000000PERSONAL/NONWORK // EXTERNAL&amp;1#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C131"/>
  <sheetViews>
    <sheetView workbookViewId="0">
      <selection activeCell="G5" sqref="G5"/>
    </sheetView>
  </sheetViews>
  <sheetFormatPr defaultRowHeight="14.5" x14ac:dyDescent="0.35"/>
  <cols>
    <col min="1" max="3" width="20.7265625" customWidth="1"/>
  </cols>
  <sheetData>
    <row r="1" spans="1:3" x14ac:dyDescent="0.35">
      <c r="A1" t="s">
        <v>39</v>
      </c>
      <c r="C1" t="s">
        <v>69</v>
      </c>
    </row>
    <row r="2" spans="1:3" x14ac:dyDescent="0.35">
      <c r="A2" t="s">
        <v>40</v>
      </c>
    </row>
    <row r="3" spans="1:3" x14ac:dyDescent="0.35">
      <c r="A3" t="s">
        <v>41</v>
      </c>
    </row>
    <row r="4" spans="1:3" x14ac:dyDescent="0.35">
      <c r="A4" t="s">
        <v>42</v>
      </c>
    </row>
    <row r="5" spans="1:3" x14ac:dyDescent="0.35">
      <c r="A5" t="s">
        <v>43</v>
      </c>
    </row>
    <row r="6" spans="1:3" x14ac:dyDescent="0.35">
      <c r="A6" t="s">
        <v>44</v>
      </c>
    </row>
    <row r="8" spans="1:3" x14ac:dyDescent="0.35">
      <c r="A8" t="s">
        <v>53</v>
      </c>
      <c r="B8" t="s">
        <v>54</v>
      </c>
    </row>
    <row r="9" spans="1:3" x14ac:dyDescent="0.35">
      <c r="B9" t="s">
        <v>56</v>
      </c>
    </row>
    <row r="10" spans="1:3" x14ac:dyDescent="0.35">
      <c r="A10" t="s">
        <v>50</v>
      </c>
    </row>
    <row r="11" spans="1:3" x14ac:dyDescent="0.35">
      <c r="A11" t="s">
        <v>51</v>
      </c>
      <c r="B11" t="s">
        <v>53</v>
      </c>
      <c r="C11" t="s">
        <v>55</v>
      </c>
    </row>
    <row r="12" spans="1:3" x14ac:dyDescent="0.35">
      <c r="A12" s="1">
        <v>32874</v>
      </c>
      <c r="B12" s="2">
        <v>10.11</v>
      </c>
    </row>
    <row r="13" spans="1:3" x14ac:dyDescent="0.35">
      <c r="A13" s="1">
        <v>32964</v>
      </c>
      <c r="B13" s="2">
        <v>10.199999999999999</v>
      </c>
      <c r="C13">
        <f>400*(LN(B13)-LN(B12))</f>
        <v>3.545074903138179</v>
      </c>
    </row>
    <row r="14" spans="1:3" x14ac:dyDescent="0.35">
      <c r="A14" s="1">
        <v>33055</v>
      </c>
      <c r="B14" s="2">
        <v>10.28</v>
      </c>
      <c r="C14">
        <f t="shared" ref="C14:C77" si="0">400*(LN(B14)-LN(B13))</f>
        <v>3.1250158947175422</v>
      </c>
    </row>
    <row r="15" spans="1:3" x14ac:dyDescent="0.35">
      <c r="A15" s="1">
        <v>33147</v>
      </c>
      <c r="B15" s="2">
        <v>10.34</v>
      </c>
      <c r="C15">
        <f t="shared" si="0"/>
        <v>2.3278436213056253</v>
      </c>
    </row>
    <row r="16" spans="1:3" x14ac:dyDescent="0.35">
      <c r="A16" s="1">
        <v>33239</v>
      </c>
      <c r="B16" s="2">
        <v>10.41</v>
      </c>
      <c r="C16">
        <f t="shared" si="0"/>
        <v>2.6988054186377397</v>
      </c>
    </row>
    <row r="17" spans="1:3" x14ac:dyDescent="0.35">
      <c r="A17" s="1">
        <v>33329</v>
      </c>
      <c r="B17" s="2">
        <v>10.51</v>
      </c>
      <c r="C17">
        <f t="shared" si="0"/>
        <v>3.8241209047928493</v>
      </c>
    </row>
    <row r="18" spans="1:3" x14ac:dyDescent="0.35">
      <c r="A18" s="1">
        <v>33420</v>
      </c>
      <c r="B18" s="2">
        <v>10.58</v>
      </c>
      <c r="C18">
        <f t="shared" si="0"/>
        <v>2.6552966165175107</v>
      </c>
    </row>
    <row r="19" spans="1:3" x14ac:dyDescent="0.35">
      <c r="A19" s="1">
        <v>33512</v>
      </c>
      <c r="B19" s="2">
        <v>10.64</v>
      </c>
      <c r="C19">
        <f t="shared" si="0"/>
        <v>2.2620229933380642</v>
      </c>
    </row>
    <row r="20" spans="1:3" x14ac:dyDescent="0.35">
      <c r="A20" s="1">
        <v>33604</v>
      </c>
      <c r="B20" s="2">
        <v>10.69</v>
      </c>
      <c r="C20">
        <f t="shared" si="0"/>
        <v>1.8752964493820912</v>
      </c>
    </row>
    <row r="21" spans="1:3" x14ac:dyDescent="0.35">
      <c r="A21" s="1">
        <v>33695</v>
      </c>
      <c r="B21" s="2">
        <v>10.77</v>
      </c>
      <c r="C21">
        <f t="shared" si="0"/>
        <v>2.9823064525373866</v>
      </c>
    </row>
    <row r="22" spans="1:3" x14ac:dyDescent="0.35">
      <c r="A22" s="1">
        <v>33786</v>
      </c>
      <c r="B22" s="2">
        <v>10.83</v>
      </c>
      <c r="C22">
        <f t="shared" si="0"/>
        <v>2.2222279378407706</v>
      </c>
    </row>
    <row r="23" spans="1:3" x14ac:dyDescent="0.35">
      <c r="A23" s="1">
        <v>33878</v>
      </c>
      <c r="B23" s="2">
        <v>10.89</v>
      </c>
      <c r="C23">
        <f t="shared" si="0"/>
        <v>2.2099503727879721</v>
      </c>
    </row>
    <row r="24" spans="1:3" x14ac:dyDescent="0.35">
      <c r="A24" s="1">
        <v>33970</v>
      </c>
      <c r="B24" s="2">
        <v>10.99</v>
      </c>
      <c r="C24">
        <f t="shared" si="0"/>
        <v>3.6563325882642772</v>
      </c>
    </row>
    <row r="25" spans="1:3" x14ac:dyDescent="0.35">
      <c r="A25" s="1">
        <v>34060</v>
      </c>
      <c r="B25" s="2">
        <v>11.03</v>
      </c>
      <c r="C25">
        <f t="shared" si="0"/>
        <v>1.453225939952496</v>
      </c>
    </row>
    <row r="26" spans="1:3" x14ac:dyDescent="0.35">
      <c r="A26" s="1">
        <v>34151</v>
      </c>
      <c r="B26" s="2">
        <v>11.1</v>
      </c>
      <c r="C26">
        <f t="shared" si="0"/>
        <v>2.5305100211509668</v>
      </c>
    </row>
    <row r="27" spans="1:3" x14ac:dyDescent="0.35">
      <c r="A27" s="1">
        <v>34243</v>
      </c>
      <c r="B27" s="2">
        <v>11.18</v>
      </c>
      <c r="C27">
        <f t="shared" si="0"/>
        <v>2.8725437634658846</v>
      </c>
    </row>
    <row r="28" spans="1:3" x14ac:dyDescent="0.35">
      <c r="A28" s="1">
        <v>34335</v>
      </c>
      <c r="B28" s="2">
        <v>11.25</v>
      </c>
      <c r="C28">
        <f t="shared" si="0"/>
        <v>2.4966643693904444</v>
      </c>
    </row>
    <row r="29" spans="1:3" x14ac:dyDescent="0.35">
      <c r="A29" s="1">
        <v>34425</v>
      </c>
      <c r="B29" s="2">
        <v>11.31</v>
      </c>
      <c r="C29">
        <f t="shared" si="0"/>
        <v>2.1276645910399239</v>
      </c>
    </row>
    <row r="30" spans="1:3" x14ac:dyDescent="0.35">
      <c r="A30" s="1">
        <v>34516</v>
      </c>
      <c r="B30" s="2">
        <v>11.39</v>
      </c>
      <c r="C30">
        <f t="shared" si="0"/>
        <v>2.8193949324247569</v>
      </c>
    </row>
    <row r="31" spans="1:3" x14ac:dyDescent="0.35">
      <c r="A31" s="1">
        <v>34608</v>
      </c>
      <c r="B31" s="2">
        <v>11.48</v>
      </c>
      <c r="C31">
        <f t="shared" si="0"/>
        <v>3.1482453729317683</v>
      </c>
    </row>
    <row r="32" spans="1:3" x14ac:dyDescent="0.35">
      <c r="A32" s="1">
        <v>34700</v>
      </c>
      <c r="B32" s="2">
        <v>11.55</v>
      </c>
      <c r="C32">
        <f t="shared" si="0"/>
        <v>2.4316184305529731</v>
      </c>
    </row>
    <row r="33" spans="1:3" x14ac:dyDescent="0.35">
      <c r="A33" s="1">
        <v>34790</v>
      </c>
      <c r="B33" s="2">
        <v>11.63</v>
      </c>
      <c r="C33">
        <f t="shared" si="0"/>
        <v>2.7610118251081062</v>
      </c>
    </row>
    <row r="34" spans="1:3" x14ac:dyDescent="0.35">
      <c r="A34" s="1">
        <v>34881</v>
      </c>
      <c r="B34" s="2">
        <v>11.73</v>
      </c>
      <c r="C34">
        <f t="shared" si="0"/>
        <v>3.4246784539243791</v>
      </c>
    </row>
    <row r="35" spans="1:3" x14ac:dyDescent="0.35">
      <c r="A35" s="1">
        <v>34973</v>
      </c>
      <c r="B35" s="2">
        <v>11.81</v>
      </c>
      <c r="C35">
        <f t="shared" si="0"/>
        <v>2.7187870175547246</v>
      </c>
    </row>
    <row r="36" spans="1:3" x14ac:dyDescent="0.35">
      <c r="A36" s="1">
        <v>35065</v>
      </c>
      <c r="B36" s="2">
        <v>11.89</v>
      </c>
      <c r="C36">
        <f t="shared" si="0"/>
        <v>2.7004321973677747</v>
      </c>
    </row>
    <row r="37" spans="1:3" x14ac:dyDescent="0.35">
      <c r="A37" s="1">
        <v>35156</v>
      </c>
      <c r="B37" s="2">
        <v>12.03</v>
      </c>
      <c r="C37">
        <f t="shared" si="0"/>
        <v>4.6823277135588981</v>
      </c>
    </row>
    <row r="38" spans="1:3" x14ac:dyDescent="0.35">
      <c r="A38" s="1">
        <v>35247</v>
      </c>
      <c r="B38" s="2">
        <v>12.13</v>
      </c>
      <c r="C38">
        <f t="shared" si="0"/>
        <v>3.3112771877485514</v>
      </c>
    </row>
    <row r="39" spans="1:3" x14ac:dyDescent="0.35">
      <c r="A39" s="1">
        <v>35339</v>
      </c>
      <c r="B39" s="2">
        <v>12.24</v>
      </c>
      <c r="C39">
        <f t="shared" si="0"/>
        <v>3.6110216512884818</v>
      </c>
    </row>
    <row r="40" spans="1:3" x14ac:dyDescent="0.35">
      <c r="A40" s="1">
        <v>35431</v>
      </c>
      <c r="B40" s="2">
        <v>12.36</v>
      </c>
      <c r="C40">
        <f t="shared" si="0"/>
        <v>3.9024699781458949</v>
      </c>
    </row>
    <row r="41" spans="1:3" x14ac:dyDescent="0.35">
      <c r="A41" s="1">
        <v>35521</v>
      </c>
      <c r="B41" s="2">
        <v>12.46</v>
      </c>
      <c r="C41">
        <f t="shared" si="0"/>
        <v>3.2232245319049113</v>
      </c>
    </row>
    <row r="42" spans="1:3" x14ac:dyDescent="0.35">
      <c r="A42" s="1">
        <v>35612</v>
      </c>
      <c r="B42" s="2">
        <v>12.6</v>
      </c>
      <c r="C42">
        <f t="shared" si="0"/>
        <v>4.4693202392499742</v>
      </c>
    </row>
    <row r="43" spans="1:3" x14ac:dyDescent="0.35">
      <c r="A43" s="1">
        <v>35704</v>
      </c>
      <c r="B43" s="2">
        <v>12.75</v>
      </c>
      <c r="C43">
        <f t="shared" si="0"/>
        <v>4.7337830588013219</v>
      </c>
    </row>
    <row r="44" spans="1:3" x14ac:dyDescent="0.35">
      <c r="A44" s="1">
        <v>35796</v>
      </c>
      <c r="B44" s="2">
        <v>12.87</v>
      </c>
      <c r="C44">
        <f t="shared" si="0"/>
        <v>3.7471000014399181</v>
      </c>
    </row>
    <row r="45" spans="1:3" x14ac:dyDescent="0.35">
      <c r="A45" s="1">
        <v>35886</v>
      </c>
      <c r="B45" s="2">
        <v>12.99</v>
      </c>
      <c r="C45">
        <f t="shared" si="0"/>
        <v>3.7123236297892603</v>
      </c>
    </row>
    <row r="46" spans="1:3" x14ac:dyDescent="0.35">
      <c r="A46" s="1">
        <v>35977</v>
      </c>
      <c r="B46" s="2">
        <v>13.11</v>
      </c>
      <c r="C46">
        <f t="shared" si="0"/>
        <v>3.678186837240105</v>
      </c>
    </row>
    <row r="47" spans="1:3" x14ac:dyDescent="0.35">
      <c r="A47" s="1">
        <v>36069</v>
      </c>
      <c r="B47" s="2">
        <v>13.22</v>
      </c>
      <c r="C47">
        <f t="shared" si="0"/>
        <v>3.3422146591727042</v>
      </c>
    </row>
    <row r="48" spans="1:3" x14ac:dyDescent="0.35">
      <c r="A48" s="1">
        <v>36161</v>
      </c>
      <c r="B48" s="2">
        <v>13.33</v>
      </c>
      <c r="C48">
        <f t="shared" si="0"/>
        <v>3.3145199068307818</v>
      </c>
    </row>
    <row r="49" spans="1:3" x14ac:dyDescent="0.35">
      <c r="A49" s="1">
        <v>36251</v>
      </c>
      <c r="B49" s="2">
        <v>13.47</v>
      </c>
      <c r="C49">
        <f t="shared" si="0"/>
        <v>4.1791424926621801</v>
      </c>
    </row>
    <row r="50" spans="1:3" x14ac:dyDescent="0.35">
      <c r="A50" s="1">
        <v>36342</v>
      </c>
      <c r="B50" s="2">
        <v>13.61</v>
      </c>
      <c r="C50">
        <f t="shared" si="0"/>
        <v>4.1359304964407428</v>
      </c>
    </row>
    <row r="51" spans="1:3" x14ac:dyDescent="0.35">
      <c r="A51" s="1">
        <v>36434</v>
      </c>
      <c r="B51" s="2">
        <v>13.7</v>
      </c>
      <c r="C51">
        <f t="shared" si="0"/>
        <v>2.6364064682818267</v>
      </c>
    </row>
    <row r="52" spans="1:3" x14ac:dyDescent="0.35">
      <c r="A52" s="1">
        <v>36526</v>
      </c>
      <c r="B52" s="2">
        <v>13.85</v>
      </c>
      <c r="C52">
        <f t="shared" si="0"/>
        <v>4.3557599197074026</v>
      </c>
    </row>
    <row r="53" spans="1:3" x14ac:dyDescent="0.35">
      <c r="A53" s="1">
        <v>36617</v>
      </c>
      <c r="B53" s="2">
        <v>13.99</v>
      </c>
      <c r="C53">
        <f t="shared" si="0"/>
        <v>4.0230224176168505</v>
      </c>
    </row>
    <row r="54" spans="1:3" x14ac:dyDescent="0.35">
      <c r="A54" s="1">
        <v>36708</v>
      </c>
      <c r="B54" s="2">
        <v>14.12</v>
      </c>
      <c r="C54">
        <f t="shared" si="0"/>
        <v>3.6997773550824675</v>
      </c>
    </row>
    <row r="55" spans="1:3" x14ac:dyDescent="0.35">
      <c r="A55" s="1">
        <v>36800</v>
      </c>
      <c r="B55" s="2">
        <v>14.29</v>
      </c>
      <c r="C55">
        <f t="shared" si="0"/>
        <v>4.7871039506720336</v>
      </c>
    </row>
    <row r="56" spans="1:3" x14ac:dyDescent="0.35">
      <c r="A56" s="1">
        <v>36892</v>
      </c>
      <c r="B56" s="2">
        <v>14.43</v>
      </c>
      <c r="C56">
        <f t="shared" si="0"/>
        <v>3.8997523376012921</v>
      </c>
    </row>
    <row r="57" spans="1:3" x14ac:dyDescent="0.35">
      <c r="A57" s="1">
        <v>36982</v>
      </c>
      <c r="B57" s="2">
        <v>14.55</v>
      </c>
      <c r="C57">
        <f t="shared" si="0"/>
        <v>3.3126483326888945</v>
      </c>
    </row>
    <row r="58" spans="1:3" x14ac:dyDescent="0.35">
      <c r="A58" s="1">
        <v>37073</v>
      </c>
      <c r="B58" s="2">
        <v>14.63</v>
      </c>
      <c r="C58">
        <f t="shared" si="0"/>
        <v>2.1932885658126011</v>
      </c>
    </row>
    <row r="59" spans="1:3" x14ac:dyDescent="0.35">
      <c r="A59" s="1">
        <v>37165</v>
      </c>
      <c r="B59" s="2">
        <v>14.75</v>
      </c>
      <c r="C59">
        <f t="shared" si="0"/>
        <v>3.2675471015183533</v>
      </c>
    </row>
    <row r="60" spans="1:3" x14ac:dyDescent="0.35">
      <c r="A60" s="1">
        <v>37257</v>
      </c>
      <c r="B60" s="2">
        <v>14.83</v>
      </c>
      <c r="C60">
        <f t="shared" si="0"/>
        <v>2.1636293456047895</v>
      </c>
    </row>
    <row r="61" spans="1:3" x14ac:dyDescent="0.35">
      <c r="A61" s="1">
        <v>37347</v>
      </c>
      <c r="B61" s="2">
        <v>14.94</v>
      </c>
      <c r="C61">
        <f t="shared" si="0"/>
        <v>2.9560094219322153</v>
      </c>
    </row>
    <row r="62" spans="1:3" x14ac:dyDescent="0.35">
      <c r="A62" s="1">
        <v>37438</v>
      </c>
      <c r="B62" s="2">
        <v>15.06</v>
      </c>
      <c r="C62">
        <f t="shared" si="0"/>
        <v>3.2000170668304406</v>
      </c>
    </row>
    <row r="63" spans="1:3" x14ac:dyDescent="0.35">
      <c r="A63" s="1">
        <v>37530</v>
      </c>
      <c r="B63" s="2">
        <v>15.2</v>
      </c>
      <c r="C63">
        <f t="shared" si="0"/>
        <v>3.7012821921932115</v>
      </c>
    </row>
    <row r="64" spans="1:3" x14ac:dyDescent="0.35">
      <c r="A64" s="1">
        <v>37622</v>
      </c>
      <c r="B64" s="2">
        <v>15.28</v>
      </c>
      <c r="C64">
        <f t="shared" si="0"/>
        <v>2.09974235445749</v>
      </c>
    </row>
    <row r="65" spans="1:3" x14ac:dyDescent="0.35">
      <c r="A65" s="1">
        <v>37712</v>
      </c>
      <c r="B65" s="2">
        <v>15.36</v>
      </c>
      <c r="C65">
        <f t="shared" si="0"/>
        <v>2.0887775924606444</v>
      </c>
    </row>
    <row r="66" spans="1:3" x14ac:dyDescent="0.35">
      <c r="A66" s="1">
        <v>37803</v>
      </c>
      <c r="B66" s="2">
        <v>15.42</v>
      </c>
      <c r="C66">
        <f t="shared" si="0"/>
        <v>1.5594561662629403</v>
      </c>
    </row>
    <row r="67" spans="1:3" x14ac:dyDescent="0.35">
      <c r="A67" s="1">
        <v>37895</v>
      </c>
      <c r="B67" s="2">
        <v>15.47</v>
      </c>
      <c r="C67">
        <f t="shared" si="0"/>
        <v>1.294918579916704</v>
      </c>
    </row>
    <row r="68" spans="1:3" x14ac:dyDescent="0.35">
      <c r="A68" s="1">
        <v>37987</v>
      </c>
      <c r="B68" s="2">
        <v>15.56</v>
      </c>
      <c r="C68">
        <f t="shared" si="0"/>
        <v>2.3203416661083054</v>
      </c>
    </row>
    <row r="69" spans="1:3" x14ac:dyDescent="0.35">
      <c r="A69" s="1">
        <v>38078</v>
      </c>
      <c r="B69" s="2">
        <v>15.67</v>
      </c>
      <c r="C69">
        <f t="shared" si="0"/>
        <v>2.8178150470735019</v>
      </c>
    </row>
    <row r="70" spans="1:3" x14ac:dyDescent="0.35">
      <c r="A70" s="1">
        <v>38169</v>
      </c>
      <c r="B70" s="2">
        <v>15.78</v>
      </c>
      <c r="C70">
        <f t="shared" si="0"/>
        <v>2.7981036199195231</v>
      </c>
    </row>
    <row r="71" spans="1:3" x14ac:dyDescent="0.35">
      <c r="A71" s="1">
        <v>38261</v>
      </c>
      <c r="B71" s="2">
        <v>15.86</v>
      </c>
      <c r="C71">
        <f t="shared" si="0"/>
        <v>2.0227603155893448</v>
      </c>
    </row>
    <row r="72" spans="1:3" x14ac:dyDescent="0.35">
      <c r="A72" s="1">
        <v>38353</v>
      </c>
      <c r="B72" s="2">
        <v>15.97</v>
      </c>
      <c r="C72">
        <f t="shared" si="0"/>
        <v>2.7646984080877957</v>
      </c>
    </row>
    <row r="73" spans="1:3" x14ac:dyDescent="0.35">
      <c r="A73" s="1">
        <v>38443</v>
      </c>
      <c r="B73" s="2">
        <v>16.079999999999998</v>
      </c>
      <c r="C73">
        <f t="shared" si="0"/>
        <v>2.7457206095595765</v>
      </c>
    </row>
    <row r="74" spans="1:3" x14ac:dyDescent="0.35">
      <c r="A74" s="1">
        <v>38534</v>
      </c>
      <c r="B74" s="2">
        <v>16.190000000000001</v>
      </c>
      <c r="C74">
        <f t="shared" si="0"/>
        <v>2.7270015754895738</v>
      </c>
    </row>
    <row r="75" spans="1:3" x14ac:dyDescent="0.35">
      <c r="A75" s="1">
        <v>38626</v>
      </c>
      <c r="B75" s="2">
        <v>16.36</v>
      </c>
      <c r="C75">
        <f t="shared" si="0"/>
        <v>4.1782253940228387</v>
      </c>
    </row>
    <row r="76" spans="1:3" x14ac:dyDescent="0.35">
      <c r="A76" s="1">
        <v>38718</v>
      </c>
      <c r="B76" s="2">
        <v>16.54</v>
      </c>
      <c r="C76">
        <f t="shared" si="0"/>
        <v>4.3769433683776171</v>
      </c>
    </row>
    <row r="77" spans="1:3" x14ac:dyDescent="0.35">
      <c r="A77" s="1">
        <v>38808</v>
      </c>
      <c r="B77" s="2">
        <v>16.72</v>
      </c>
      <c r="C77">
        <f t="shared" si="0"/>
        <v>4.3295672244040517</v>
      </c>
    </row>
    <row r="78" spans="1:3" x14ac:dyDescent="0.35">
      <c r="A78" s="1">
        <v>38899</v>
      </c>
      <c r="B78" s="2">
        <v>16.87</v>
      </c>
      <c r="C78">
        <f t="shared" ref="C78:C131" si="1">400*(LN(B78)-LN(B77))</f>
        <v>3.5725155605286218</v>
      </c>
    </row>
    <row r="79" spans="1:3" x14ac:dyDescent="0.35">
      <c r="A79" s="1">
        <v>38991</v>
      </c>
      <c r="B79" s="2">
        <v>17.04</v>
      </c>
      <c r="C79">
        <f t="shared" si="1"/>
        <v>4.0106499373170124</v>
      </c>
    </row>
    <row r="80" spans="1:3" x14ac:dyDescent="0.35">
      <c r="A80" s="1">
        <v>39083</v>
      </c>
      <c r="B80" s="2">
        <v>17.22</v>
      </c>
      <c r="C80">
        <f t="shared" si="1"/>
        <v>4.203191039366061</v>
      </c>
    </row>
    <row r="81" spans="1:3" x14ac:dyDescent="0.35">
      <c r="A81" s="1">
        <v>39173</v>
      </c>
      <c r="B81" s="2">
        <v>17.420000000000002</v>
      </c>
      <c r="C81">
        <f t="shared" si="1"/>
        <v>4.6189889699089548</v>
      </c>
    </row>
    <row r="82" spans="1:3" x14ac:dyDescent="0.35">
      <c r="A82" s="1">
        <v>39264</v>
      </c>
      <c r="B82" s="2">
        <v>17.559999999999999</v>
      </c>
      <c r="C82">
        <f t="shared" si="1"/>
        <v>3.2018467130454198</v>
      </c>
    </row>
    <row r="83" spans="1:3" x14ac:dyDescent="0.35">
      <c r="A83" s="1">
        <v>39356</v>
      </c>
      <c r="B83" s="2">
        <v>17.690000000000001</v>
      </c>
      <c r="C83">
        <f t="shared" si="1"/>
        <v>2.9503679858894571</v>
      </c>
    </row>
    <row r="84" spans="1:3" x14ac:dyDescent="0.35">
      <c r="A84" s="1">
        <v>39448</v>
      </c>
      <c r="B84" s="2">
        <v>17.88</v>
      </c>
      <c r="C84">
        <f t="shared" si="1"/>
        <v>4.2733046294696209</v>
      </c>
    </row>
    <row r="85" spans="1:3" x14ac:dyDescent="0.35">
      <c r="A85" s="1">
        <v>39539</v>
      </c>
      <c r="B85" s="2">
        <v>18.04</v>
      </c>
      <c r="C85">
        <f t="shared" si="1"/>
        <v>3.5634979556437685</v>
      </c>
    </row>
    <row r="86" spans="1:3" x14ac:dyDescent="0.35">
      <c r="A86" s="1">
        <v>39630</v>
      </c>
      <c r="B86" s="2">
        <v>18.2</v>
      </c>
      <c r="C86">
        <f t="shared" si="1"/>
        <v>3.5320317793088307</v>
      </c>
    </row>
    <row r="87" spans="1:3" x14ac:dyDescent="0.35">
      <c r="A87" s="1">
        <v>39722</v>
      </c>
      <c r="B87" s="2">
        <v>18.38</v>
      </c>
      <c r="C87">
        <f t="shared" si="1"/>
        <v>3.9366091379164914</v>
      </c>
    </row>
    <row r="88" spans="1:3" x14ac:dyDescent="0.35">
      <c r="A88" s="1">
        <v>39814</v>
      </c>
      <c r="B88" s="2">
        <v>18.5</v>
      </c>
      <c r="C88">
        <f t="shared" si="1"/>
        <v>2.6030460626952134</v>
      </c>
    </row>
    <row r="89" spans="1:3" x14ac:dyDescent="0.35">
      <c r="A89" s="1">
        <v>39904</v>
      </c>
      <c r="B89" s="2">
        <v>18.559999999999999</v>
      </c>
      <c r="C89">
        <f t="shared" si="1"/>
        <v>1.2951981095101317</v>
      </c>
    </row>
    <row r="90" spans="1:3" x14ac:dyDescent="0.35">
      <c r="A90" s="1">
        <v>39995</v>
      </c>
      <c r="B90" s="2">
        <v>18.7</v>
      </c>
      <c r="C90">
        <f t="shared" si="1"/>
        <v>3.0059186009946615</v>
      </c>
    </row>
    <row r="91" spans="1:3" x14ac:dyDescent="0.35">
      <c r="A91" s="1">
        <v>40087</v>
      </c>
      <c r="B91" s="2">
        <v>18.84</v>
      </c>
      <c r="C91">
        <f t="shared" si="1"/>
        <v>2.983498115070482</v>
      </c>
    </row>
    <row r="92" spans="1:3" x14ac:dyDescent="0.35">
      <c r="A92" s="1">
        <v>40179</v>
      </c>
      <c r="B92" s="2">
        <v>18.920000000000002</v>
      </c>
      <c r="C92">
        <f t="shared" si="1"/>
        <v>1.6949177902061408</v>
      </c>
    </row>
    <row r="93" spans="1:3" x14ac:dyDescent="0.35">
      <c r="A93" s="1">
        <v>40269</v>
      </c>
      <c r="B93" s="2">
        <v>19.03</v>
      </c>
      <c r="C93">
        <f t="shared" si="1"/>
        <v>2.318847073730268</v>
      </c>
    </row>
    <row r="94" spans="1:3" x14ac:dyDescent="0.35">
      <c r="A94" s="1">
        <v>40360</v>
      </c>
      <c r="B94" s="2">
        <v>19.11</v>
      </c>
      <c r="C94">
        <f t="shared" si="1"/>
        <v>1.6780307776494752</v>
      </c>
    </row>
    <row r="95" spans="1:3" x14ac:dyDescent="0.35">
      <c r="A95" s="1">
        <v>40452</v>
      </c>
      <c r="B95" s="2">
        <v>19.22</v>
      </c>
      <c r="C95">
        <f t="shared" si="1"/>
        <v>2.2958581159858937</v>
      </c>
    </row>
    <row r="96" spans="1:3" x14ac:dyDescent="0.35">
      <c r="A96" s="1">
        <v>40544</v>
      </c>
      <c r="B96" s="2">
        <v>19.309999999999999</v>
      </c>
      <c r="C96">
        <f t="shared" si="1"/>
        <v>1.8686771593106499</v>
      </c>
    </row>
    <row r="97" spans="1:3" x14ac:dyDescent="0.35">
      <c r="A97" s="1">
        <v>40634</v>
      </c>
      <c r="B97" s="2">
        <v>19.420000000000002</v>
      </c>
      <c r="C97">
        <f t="shared" si="1"/>
        <v>2.2721465691022402</v>
      </c>
    </row>
    <row r="98" spans="1:3" x14ac:dyDescent="0.35">
      <c r="A98" s="1">
        <v>40725</v>
      </c>
      <c r="B98" s="2">
        <v>19.489999999999998</v>
      </c>
      <c r="C98">
        <f t="shared" si="1"/>
        <v>1.4392202625161943</v>
      </c>
    </row>
    <row r="99" spans="1:3" x14ac:dyDescent="0.35">
      <c r="A99" s="1">
        <v>40817</v>
      </c>
      <c r="B99" s="2">
        <v>19.559999999999999</v>
      </c>
      <c r="C99">
        <f t="shared" si="1"/>
        <v>1.4340604348808128</v>
      </c>
    </row>
    <row r="100" spans="1:3" x14ac:dyDescent="0.35">
      <c r="A100" s="1">
        <v>40909</v>
      </c>
      <c r="B100" s="2">
        <v>19.649999999999999</v>
      </c>
      <c r="C100">
        <f t="shared" si="1"/>
        <v>1.8362694834396009</v>
      </c>
    </row>
    <row r="101" spans="1:3" x14ac:dyDescent="0.35">
      <c r="A101" s="1">
        <v>41000</v>
      </c>
      <c r="B101" s="2">
        <v>19.72</v>
      </c>
      <c r="C101">
        <f t="shared" si="1"/>
        <v>1.4224043436875888</v>
      </c>
    </row>
    <row r="102" spans="1:3" x14ac:dyDescent="0.35">
      <c r="A102" s="1">
        <v>41091</v>
      </c>
      <c r="B102" s="2">
        <v>19.79</v>
      </c>
      <c r="C102">
        <f t="shared" si="1"/>
        <v>1.4173641759940736</v>
      </c>
    </row>
    <row r="103" spans="1:3" x14ac:dyDescent="0.35">
      <c r="A103" s="1">
        <v>41183</v>
      </c>
      <c r="B103" s="2">
        <v>19.89</v>
      </c>
      <c r="C103">
        <f t="shared" si="1"/>
        <v>2.0161333005624726</v>
      </c>
    </row>
    <row r="104" spans="1:3" x14ac:dyDescent="0.35">
      <c r="A104" s="1">
        <v>41275</v>
      </c>
      <c r="B104" s="2">
        <v>20.02</v>
      </c>
      <c r="C104">
        <f t="shared" si="1"/>
        <v>2.6058724084775164</v>
      </c>
    </row>
    <row r="105" spans="1:3" x14ac:dyDescent="0.35">
      <c r="A105" s="1">
        <v>41365</v>
      </c>
      <c r="B105" s="2">
        <v>20.12</v>
      </c>
      <c r="C105">
        <f t="shared" si="1"/>
        <v>1.9930285377856904</v>
      </c>
    </row>
    <row r="106" spans="1:3" x14ac:dyDescent="0.35">
      <c r="A106" s="1">
        <v>41456</v>
      </c>
      <c r="B106" s="2">
        <v>20.23</v>
      </c>
      <c r="C106">
        <f t="shared" si="1"/>
        <v>2.1809223792461196</v>
      </c>
    </row>
    <row r="107" spans="1:3" x14ac:dyDescent="0.35">
      <c r="A107" s="1">
        <v>41548</v>
      </c>
      <c r="B107" s="2">
        <v>20.329999999999998</v>
      </c>
      <c r="C107">
        <f t="shared" si="1"/>
        <v>1.9723905842404577</v>
      </c>
    </row>
    <row r="108" spans="1:3" x14ac:dyDescent="0.35">
      <c r="A108" s="1">
        <v>41640</v>
      </c>
      <c r="B108" s="2">
        <v>20.48</v>
      </c>
      <c r="C108">
        <f t="shared" si="1"/>
        <v>2.9404690124207988</v>
      </c>
    </row>
    <row r="109" spans="1:3" x14ac:dyDescent="0.35">
      <c r="A109" s="1">
        <v>41730</v>
      </c>
      <c r="B109" s="2">
        <v>20.57</v>
      </c>
      <c r="C109">
        <f t="shared" si="1"/>
        <v>1.7539613974234314</v>
      </c>
    </row>
    <row r="110" spans="1:3" x14ac:dyDescent="0.35">
      <c r="A110" s="1">
        <v>41821</v>
      </c>
      <c r="B110" s="2">
        <v>20.68</v>
      </c>
      <c r="C110">
        <f t="shared" si="1"/>
        <v>2.1333383901451342</v>
      </c>
    </row>
    <row r="111" spans="1:3" x14ac:dyDescent="0.35">
      <c r="A111" s="1">
        <v>41913</v>
      </c>
      <c r="B111" s="2">
        <v>20.72</v>
      </c>
      <c r="C111">
        <f t="shared" si="1"/>
        <v>0.77294710042146164</v>
      </c>
    </row>
    <row r="112" spans="1:3" x14ac:dyDescent="0.35">
      <c r="A112" s="1">
        <v>42005</v>
      </c>
      <c r="B112" s="2">
        <v>20.88</v>
      </c>
      <c r="C112">
        <f t="shared" si="1"/>
        <v>3.076938249262362</v>
      </c>
    </row>
    <row r="113" spans="1:3" x14ac:dyDescent="0.35">
      <c r="A113" s="1">
        <v>42095</v>
      </c>
      <c r="B113" s="2">
        <v>21.01</v>
      </c>
      <c r="C113">
        <f t="shared" si="1"/>
        <v>2.4827007369884413</v>
      </c>
    </row>
    <row r="114" spans="1:3" x14ac:dyDescent="0.35">
      <c r="A114" s="1">
        <v>42186</v>
      </c>
      <c r="B114" s="2">
        <v>21.11</v>
      </c>
      <c r="C114">
        <f t="shared" si="1"/>
        <v>1.899338801328021</v>
      </c>
    </row>
    <row r="115" spans="1:3" x14ac:dyDescent="0.35">
      <c r="A115" s="1">
        <v>42278</v>
      </c>
      <c r="B115" s="2">
        <v>21.24</v>
      </c>
      <c r="C115">
        <f t="shared" si="1"/>
        <v>2.4557338054034261</v>
      </c>
    </row>
    <row r="116" spans="1:3" x14ac:dyDescent="0.35">
      <c r="A116" s="1">
        <v>42370</v>
      </c>
      <c r="B116" s="2">
        <v>21.4</v>
      </c>
      <c r="C116">
        <f t="shared" si="1"/>
        <v>3.0018902616271603</v>
      </c>
    </row>
    <row r="117" spans="1:3" x14ac:dyDescent="0.35">
      <c r="A117" s="1">
        <v>42461</v>
      </c>
      <c r="B117" s="2">
        <v>21.53</v>
      </c>
      <c r="C117">
        <f t="shared" si="1"/>
        <v>2.4225557393863895</v>
      </c>
    </row>
    <row r="118" spans="1:3" x14ac:dyDescent="0.35">
      <c r="A118" s="1">
        <v>42552</v>
      </c>
      <c r="B118" s="2">
        <v>21.63</v>
      </c>
      <c r="C118">
        <f t="shared" si="1"/>
        <v>1.8535714354783295</v>
      </c>
    </row>
    <row r="119" spans="1:3" x14ac:dyDescent="0.35">
      <c r="A119" s="1">
        <v>42644</v>
      </c>
      <c r="B119" s="2">
        <v>21.77</v>
      </c>
      <c r="C119">
        <f t="shared" si="1"/>
        <v>2.5806541125954041</v>
      </c>
    </row>
    <row r="120" spans="1:3" x14ac:dyDescent="0.35">
      <c r="A120" s="1">
        <v>42736</v>
      </c>
      <c r="B120" s="2">
        <v>21.89</v>
      </c>
      <c r="C120">
        <f t="shared" si="1"/>
        <v>2.1988145153262195</v>
      </c>
    </row>
    <row r="121" spans="1:3" x14ac:dyDescent="0.35">
      <c r="A121" s="1">
        <v>42826</v>
      </c>
      <c r="B121" s="2">
        <v>22.03</v>
      </c>
      <c r="C121">
        <f t="shared" si="1"/>
        <v>2.5500997117921642</v>
      </c>
    </row>
    <row r="122" spans="1:3" x14ac:dyDescent="0.35">
      <c r="A122" s="1">
        <v>42917</v>
      </c>
      <c r="B122" s="2">
        <v>22.19</v>
      </c>
      <c r="C122">
        <f t="shared" si="1"/>
        <v>2.8946304521001665</v>
      </c>
    </row>
    <row r="123" spans="1:3" x14ac:dyDescent="0.35">
      <c r="A123" s="1">
        <v>43009</v>
      </c>
      <c r="B123" s="2">
        <v>22.31</v>
      </c>
      <c r="C123">
        <f t="shared" si="1"/>
        <v>2.1573085999754937</v>
      </c>
    </row>
    <row r="124" spans="1:3" x14ac:dyDescent="0.35">
      <c r="A124" s="1">
        <v>43101</v>
      </c>
      <c r="B124" s="2">
        <v>22.49</v>
      </c>
      <c r="C124">
        <f t="shared" si="1"/>
        <v>3.2143030107132375</v>
      </c>
    </row>
    <row r="125" spans="1:3" x14ac:dyDescent="0.35">
      <c r="A125" s="1">
        <v>43191</v>
      </c>
      <c r="B125" s="2">
        <v>22.67</v>
      </c>
      <c r="C125">
        <f t="shared" si="1"/>
        <v>3.1886794192853785</v>
      </c>
    </row>
    <row r="126" spans="1:3" x14ac:dyDescent="0.35">
      <c r="A126" s="1">
        <v>43282</v>
      </c>
      <c r="B126" s="2">
        <v>22.86</v>
      </c>
      <c r="C126">
        <f t="shared" si="1"/>
        <v>3.3384775388906718</v>
      </c>
    </row>
    <row r="127" spans="1:3" x14ac:dyDescent="0.35">
      <c r="A127" s="1">
        <v>43374</v>
      </c>
      <c r="B127" s="2">
        <v>23.09</v>
      </c>
      <c r="C127">
        <f t="shared" si="1"/>
        <v>4.0043859998958098</v>
      </c>
    </row>
    <row r="128" spans="1:3" x14ac:dyDescent="0.35">
      <c r="A128" s="1">
        <v>43466</v>
      </c>
      <c r="B128" s="2">
        <v>23.25</v>
      </c>
      <c r="C128">
        <f t="shared" si="1"/>
        <v>2.7622034667846407</v>
      </c>
    </row>
    <row r="129" spans="1:3" x14ac:dyDescent="0.35">
      <c r="A129" s="1">
        <v>43556</v>
      </c>
      <c r="B129" s="2">
        <v>23.43</v>
      </c>
      <c r="C129">
        <f t="shared" si="1"/>
        <v>3.0848481945355388</v>
      </c>
    </row>
    <row r="130" spans="1:3" x14ac:dyDescent="0.35">
      <c r="A130" s="1">
        <v>43647</v>
      </c>
      <c r="B130" s="2">
        <v>23.67</v>
      </c>
      <c r="C130">
        <f t="shared" si="1"/>
        <v>4.076468402475264</v>
      </c>
    </row>
    <row r="131" spans="1:3" x14ac:dyDescent="0.35">
      <c r="A131" s="1">
        <v>43739</v>
      </c>
      <c r="B131" s="2">
        <v>23.79</v>
      </c>
      <c r="C131">
        <f t="shared" si="1"/>
        <v>2.0227603155895224</v>
      </c>
    </row>
  </sheetData>
  <pageMargins left="0.7" right="0.7" top="0.75" bottom="0.75" header="0.3" footer="0.3"/>
  <pageSetup orientation="portrait" horizontalDpi="1200" verticalDpi="1200" r:id="rId1"/>
  <headerFooter>
    <oddHeader>&amp;L&amp;"Calibri"&amp;11&amp;K000000PERSONAL/NONWORK // EXTERNAL&amp;1#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C66"/>
  <sheetViews>
    <sheetView workbookViewId="0">
      <selection activeCell="C1" sqref="C1"/>
    </sheetView>
  </sheetViews>
  <sheetFormatPr defaultRowHeight="14.5" x14ac:dyDescent="0.35"/>
  <cols>
    <col min="1" max="2" width="20.7265625" customWidth="1"/>
  </cols>
  <sheetData>
    <row r="1" spans="1:3" x14ac:dyDescent="0.35">
      <c r="A1" t="s">
        <v>39</v>
      </c>
      <c r="C1" t="s">
        <v>69</v>
      </c>
    </row>
    <row r="2" spans="1:3" x14ac:dyDescent="0.35">
      <c r="A2" t="s">
        <v>40</v>
      </c>
    </row>
    <row r="3" spans="1:3" x14ac:dyDescent="0.35">
      <c r="A3" t="s">
        <v>41</v>
      </c>
    </row>
    <row r="4" spans="1:3" x14ac:dyDescent="0.35">
      <c r="A4" t="s">
        <v>42</v>
      </c>
    </row>
    <row r="5" spans="1:3" x14ac:dyDescent="0.35">
      <c r="A5" t="s">
        <v>43</v>
      </c>
    </row>
    <row r="6" spans="1:3" x14ac:dyDescent="0.35">
      <c r="A6" t="s">
        <v>44</v>
      </c>
    </row>
    <row r="8" spans="1:3" x14ac:dyDescent="0.35">
      <c r="A8" t="s">
        <v>57</v>
      </c>
      <c r="B8" t="s">
        <v>58</v>
      </c>
    </row>
    <row r="9" spans="1:3" x14ac:dyDescent="0.35">
      <c r="B9" t="s">
        <v>56</v>
      </c>
    </row>
    <row r="10" spans="1:3" x14ac:dyDescent="0.35">
      <c r="A10" t="s">
        <v>50</v>
      </c>
    </row>
    <row r="11" spans="1:3" x14ac:dyDescent="0.35">
      <c r="A11" t="s">
        <v>51</v>
      </c>
      <c r="B11" t="s">
        <v>57</v>
      </c>
      <c r="C11" t="s">
        <v>55</v>
      </c>
    </row>
    <row r="12" spans="1:3" x14ac:dyDescent="0.35">
      <c r="A12" s="1">
        <v>38808</v>
      </c>
      <c r="B12" s="2">
        <v>20.23</v>
      </c>
    </row>
    <row r="13" spans="1:3" x14ac:dyDescent="0.35">
      <c r="A13" s="1">
        <v>38899</v>
      </c>
      <c r="B13" s="2">
        <v>20.41</v>
      </c>
      <c r="C13">
        <f>400*(LN(B13)-LN(B12))</f>
        <v>3.5433302568398162</v>
      </c>
    </row>
    <row r="14" spans="1:3" x14ac:dyDescent="0.35">
      <c r="A14" s="1">
        <v>38991</v>
      </c>
      <c r="B14" s="2">
        <v>20.57</v>
      </c>
      <c r="C14">
        <f t="shared" ref="C14:C66" si="0">400*(LN(B14)-LN(B13))</f>
        <v>3.1234907372448717</v>
      </c>
    </row>
    <row r="15" spans="1:3" x14ac:dyDescent="0.35">
      <c r="A15" s="1">
        <v>39083</v>
      </c>
      <c r="B15" s="2">
        <v>20.73</v>
      </c>
      <c r="C15">
        <f t="shared" si="0"/>
        <v>3.0992891131290889</v>
      </c>
    </row>
    <row r="16" spans="1:3" x14ac:dyDescent="0.35">
      <c r="A16" s="1">
        <v>39173</v>
      </c>
      <c r="B16" s="2">
        <v>20.95</v>
      </c>
      <c r="C16">
        <f t="shared" si="0"/>
        <v>4.2226879681832585</v>
      </c>
    </row>
    <row r="17" spans="1:3" x14ac:dyDescent="0.35">
      <c r="A17" s="1">
        <v>39264</v>
      </c>
      <c r="B17" s="2">
        <v>21.05</v>
      </c>
      <c r="C17">
        <f t="shared" si="0"/>
        <v>1.9047655040974831</v>
      </c>
    </row>
    <row r="18" spans="1:3" x14ac:dyDescent="0.35">
      <c r="A18" s="1">
        <v>39356</v>
      </c>
      <c r="B18" s="2">
        <v>21.18</v>
      </c>
      <c r="C18">
        <f t="shared" si="0"/>
        <v>2.462712017948121</v>
      </c>
    </row>
    <row r="19" spans="1:3" x14ac:dyDescent="0.35">
      <c r="A19" s="1">
        <v>39448</v>
      </c>
      <c r="B19" s="2">
        <v>21.36</v>
      </c>
      <c r="C19">
        <f t="shared" si="0"/>
        <v>3.3850695674933817</v>
      </c>
    </row>
    <row r="20" spans="1:3" x14ac:dyDescent="0.35">
      <c r="A20" s="1">
        <v>39539</v>
      </c>
      <c r="B20" s="2">
        <v>21.53</v>
      </c>
      <c r="C20">
        <f t="shared" si="0"/>
        <v>3.1709189137110627</v>
      </c>
    </row>
    <row r="21" spans="1:3" x14ac:dyDescent="0.35">
      <c r="A21" s="1">
        <v>39630</v>
      </c>
      <c r="B21" s="2">
        <v>21.73</v>
      </c>
      <c r="C21">
        <f t="shared" si="0"/>
        <v>3.6985931568265684</v>
      </c>
    </row>
    <row r="22" spans="1:3" x14ac:dyDescent="0.35">
      <c r="A22" s="1">
        <v>39722</v>
      </c>
      <c r="B22" s="2">
        <v>21.94</v>
      </c>
      <c r="C22">
        <f t="shared" si="0"/>
        <v>3.847064231498365</v>
      </c>
    </row>
    <row r="23" spans="1:3" x14ac:dyDescent="0.35">
      <c r="A23" s="1">
        <v>39814</v>
      </c>
      <c r="B23" s="2">
        <v>22.06</v>
      </c>
      <c r="C23">
        <f t="shared" si="0"/>
        <v>2.1818235913089623</v>
      </c>
    </row>
    <row r="24" spans="1:3" x14ac:dyDescent="0.35">
      <c r="A24" s="1">
        <v>39904</v>
      </c>
      <c r="B24" s="2">
        <v>22.14</v>
      </c>
      <c r="C24">
        <f t="shared" si="0"/>
        <v>1.4479653820536953</v>
      </c>
    </row>
    <row r="25" spans="1:3" x14ac:dyDescent="0.35">
      <c r="A25" s="1">
        <v>39995</v>
      </c>
      <c r="B25" s="2">
        <v>22.26</v>
      </c>
      <c r="C25">
        <f t="shared" si="0"/>
        <v>2.1621674267633395</v>
      </c>
    </row>
    <row r="26" spans="1:3" x14ac:dyDescent="0.35">
      <c r="A26" s="1">
        <v>40087</v>
      </c>
      <c r="B26" s="2">
        <v>22.36</v>
      </c>
      <c r="C26">
        <f t="shared" si="0"/>
        <v>1.7929209757998166</v>
      </c>
    </row>
    <row r="27" spans="1:3" x14ac:dyDescent="0.35">
      <c r="A27" s="1">
        <v>40179</v>
      </c>
      <c r="B27" s="2">
        <v>22.46</v>
      </c>
      <c r="C27">
        <f t="shared" si="0"/>
        <v>1.7849204093593585</v>
      </c>
    </row>
    <row r="28" spans="1:3" x14ac:dyDescent="0.35">
      <c r="A28" s="1">
        <v>40269</v>
      </c>
      <c r="B28" s="2">
        <v>22.53</v>
      </c>
      <c r="C28">
        <f t="shared" si="0"/>
        <v>1.2447220535424464</v>
      </c>
    </row>
    <row r="29" spans="1:3" x14ac:dyDescent="0.35">
      <c r="A29" s="1">
        <v>40360</v>
      </c>
      <c r="B29" s="2">
        <v>22.67</v>
      </c>
      <c r="C29">
        <f t="shared" si="0"/>
        <v>2.4778840301138416</v>
      </c>
    </row>
    <row r="30" spans="1:3" x14ac:dyDescent="0.35">
      <c r="A30" s="1">
        <v>40452</v>
      </c>
      <c r="B30" s="2">
        <v>22.76</v>
      </c>
      <c r="C30">
        <f t="shared" si="0"/>
        <v>1.5848578954770431</v>
      </c>
    </row>
    <row r="31" spans="1:3" x14ac:dyDescent="0.35">
      <c r="A31" s="1">
        <v>40544</v>
      </c>
      <c r="B31" s="2">
        <v>22.88</v>
      </c>
      <c r="C31">
        <f t="shared" si="0"/>
        <v>2.1034229013867645</v>
      </c>
    </row>
    <row r="32" spans="1:3" x14ac:dyDescent="0.35">
      <c r="A32" s="1">
        <v>40634</v>
      </c>
      <c r="B32" s="2">
        <v>23.01</v>
      </c>
      <c r="C32">
        <f t="shared" si="0"/>
        <v>2.2662950142709803</v>
      </c>
    </row>
    <row r="33" spans="1:3" x14ac:dyDescent="0.35">
      <c r="A33" s="1">
        <v>40725</v>
      </c>
      <c r="B33" s="2">
        <v>23.11</v>
      </c>
      <c r="C33">
        <f t="shared" si="0"/>
        <v>1.7346080956059495</v>
      </c>
    </row>
    <row r="34" spans="1:3" x14ac:dyDescent="0.35">
      <c r="A34" s="1">
        <v>40817</v>
      </c>
      <c r="B34" s="2">
        <v>23.21</v>
      </c>
      <c r="C34">
        <f t="shared" si="0"/>
        <v>1.7271184000223982</v>
      </c>
    </row>
    <row r="35" spans="1:3" x14ac:dyDescent="0.35">
      <c r="A35" s="1">
        <v>40909</v>
      </c>
      <c r="B35" s="2">
        <v>23.36</v>
      </c>
      <c r="C35">
        <f t="shared" si="0"/>
        <v>2.576775069472248</v>
      </c>
    </row>
    <row r="36" spans="1:3" x14ac:dyDescent="0.35">
      <c r="A36" s="1">
        <v>41000</v>
      </c>
      <c r="B36" s="2">
        <v>23.47</v>
      </c>
      <c r="C36">
        <f t="shared" si="0"/>
        <v>1.8791407611624678</v>
      </c>
    </row>
    <row r="37" spans="1:3" x14ac:dyDescent="0.35">
      <c r="A37" s="1">
        <v>41091</v>
      </c>
      <c r="B37" s="2">
        <v>23.58</v>
      </c>
      <c r="C37">
        <f t="shared" si="0"/>
        <v>1.8703540985169909</v>
      </c>
    </row>
    <row r="38" spans="1:3" x14ac:dyDescent="0.35">
      <c r="A38" s="1">
        <v>41183</v>
      </c>
      <c r="B38" s="2">
        <v>23.73</v>
      </c>
      <c r="C38">
        <f t="shared" si="0"/>
        <v>2.5364701353788988</v>
      </c>
    </row>
    <row r="39" spans="1:3" x14ac:dyDescent="0.35">
      <c r="A39" s="1">
        <v>41275</v>
      </c>
      <c r="B39" s="2">
        <v>23.81</v>
      </c>
      <c r="C39">
        <f t="shared" si="0"/>
        <v>1.3462360204396617</v>
      </c>
    </row>
    <row r="40" spans="1:3" x14ac:dyDescent="0.35">
      <c r="A40" s="1">
        <v>41365</v>
      </c>
      <c r="B40" s="2">
        <v>23.97</v>
      </c>
      <c r="C40">
        <f t="shared" si="0"/>
        <v>2.6789551790086463</v>
      </c>
    </row>
    <row r="41" spans="1:3" x14ac:dyDescent="0.35">
      <c r="A41" s="1">
        <v>41456</v>
      </c>
      <c r="B41" s="2">
        <v>24.06</v>
      </c>
      <c r="C41">
        <f t="shared" si="0"/>
        <v>1.4990648400960538</v>
      </c>
    </row>
    <row r="42" spans="1:3" x14ac:dyDescent="0.35">
      <c r="A42" s="1">
        <v>41548</v>
      </c>
      <c r="B42" s="2">
        <v>24.17</v>
      </c>
      <c r="C42">
        <f t="shared" si="0"/>
        <v>1.8245936675434393</v>
      </c>
    </row>
    <row r="43" spans="1:3" x14ac:dyDescent="0.35">
      <c r="A43" s="1">
        <v>41640</v>
      </c>
      <c r="B43" s="2">
        <v>24.31</v>
      </c>
      <c r="C43">
        <f t="shared" si="0"/>
        <v>2.3102374450560959</v>
      </c>
    </row>
    <row r="44" spans="1:3" x14ac:dyDescent="0.35">
      <c r="A44" s="1">
        <v>41730</v>
      </c>
      <c r="B44" s="2">
        <v>24.44</v>
      </c>
      <c r="C44">
        <f t="shared" si="0"/>
        <v>2.1333383901451342</v>
      </c>
    </row>
    <row r="45" spans="1:3" x14ac:dyDescent="0.35">
      <c r="A45" s="1">
        <v>41821</v>
      </c>
      <c r="B45" s="2">
        <v>24.56</v>
      </c>
      <c r="C45">
        <f t="shared" si="0"/>
        <v>1.9591875902188249</v>
      </c>
    </row>
    <row r="46" spans="1:3" x14ac:dyDescent="0.35">
      <c r="A46" s="1">
        <v>41913</v>
      </c>
      <c r="B46" s="2">
        <v>24.65</v>
      </c>
      <c r="C46">
        <f t="shared" si="0"/>
        <v>1.4631188839029363</v>
      </c>
    </row>
    <row r="47" spans="1:3" x14ac:dyDescent="0.35">
      <c r="A47" s="1">
        <v>42005</v>
      </c>
      <c r="B47" s="2">
        <v>24.85</v>
      </c>
      <c r="C47">
        <f t="shared" si="0"/>
        <v>3.2323408215754412</v>
      </c>
    </row>
    <row r="48" spans="1:3" x14ac:dyDescent="0.35">
      <c r="A48" s="1">
        <v>42095</v>
      </c>
      <c r="B48" s="2">
        <v>24.99</v>
      </c>
      <c r="C48">
        <f t="shared" si="0"/>
        <v>2.2471969216892873</v>
      </c>
    </row>
    <row r="49" spans="1:3" x14ac:dyDescent="0.35">
      <c r="A49" s="1">
        <v>42186</v>
      </c>
      <c r="B49" s="2">
        <v>25.12</v>
      </c>
      <c r="C49">
        <f t="shared" si="0"/>
        <v>2.0754387012548392</v>
      </c>
    </row>
    <row r="50" spans="1:3" x14ac:dyDescent="0.35">
      <c r="A50" s="1">
        <v>42278</v>
      </c>
      <c r="B50" s="2">
        <v>25.26</v>
      </c>
      <c r="C50">
        <f t="shared" si="0"/>
        <v>2.2231101289388988</v>
      </c>
    </row>
    <row r="51" spans="1:3" x14ac:dyDescent="0.35">
      <c r="A51" s="1">
        <v>42370</v>
      </c>
      <c r="B51" s="2">
        <v>25.46</v>
      </c>
      <c r="C51">
        <f t="shared" si="0"/>
        <v>3.1545904827661175</v>
      </c>
    </row>
    <row r="52" spans="1:3" x14ac:dyDescent="0.35">
      <c r="A52" s="1">
        <v>42461</v>
      </c>
      <c r="B52" s="2">
        <v>25.64</v>
      </c>
      <c r="C52">
        <f t="shared" si="0"/>
        <v>2.8180155692835385</v>
      </c>
    </row>
    <row r="53" spans="1:3" x14ac:dyDescent="0.35">
      <c r="A53" s="1">
        <v>42552</v>
      </c>
      <c r="B53" s="2">
        <v>25.78</v>
      </c>
      <c r="C53">
        <f t="shared" si="0"/>
        <v>2.1781461834288862</v>
      </c>
    </row>
    <row r="54" spans="1:3" x14ac:dyDescent="0.35">
      <c r="A54" s="1">
        <v>42644</v>
      </c>
      <c r="B54" s="2">
        <v>25.93</v>
      </c>
      <c r="C54">
        <f t="shared" si="0"/>
        <v>2.3206408158126024</v>
      </c>
    </row>
    <row r="55" spans="1:3" x14ac:dyDescent="0.35">
      <c r="A55" s="1">
        <v>42736</v>
      </c>
      <c r="B55" s="2">
        <v>26.11</v>
      </c>
      <c r="C55">
        <f t="shared" si="0"/>
        <v>2.7671132641858165</v>
      </c>
    </row>
    <row r="56" spans="1:3" x14ac:dyDescent="0.35">
      <c r="A56" s="1">
        <v>42826</v>
      </c>
      <c r="B56" s="2">
        <v>26.28</v>
      </c>
      <c r="C56">
        <f t="shared" si="0"/>
        <v>2.5959243621489492</v>
      </c>
    </row>
    <row r="57" spans="1:3" x14ac:dyDescent="0.35">
      <c r="A57" s="1">
        <v>42917</v>
      </c>
      <c r="B57" s="2">
        <v>26.51</v>
      </c>
      <c r="C57">
        <f t="shared" si="0"/>
        <v>3.4855306738096559</v>
      </c>
    </row>
    <row r="58" spans="1:3" x14ac:dyDescent="0.35">
      <c r="A58" s="1">
        <v>43009</v>
      </c>
      <c r="B58" s="2">
        <v>26.64</v>
      </c>
      <c r="C58">
        <f t="shared" si="0"/>
        <v>1.9567301485016841</v>
      </c>
    </row>
    <row r="59" spans="1:3" x14ac:dyDescent="0.35">
      <c r="A59" s="1">
        <v>43101</v>
      </c>
      <c r="B59" s="2">
        <v>26.84</v>
      </c>
      <c r="C59">
        <f t="shared" si="0"/>
        <v>2.9917865725170856</v>
      </c>
    </row>
    <row r="60" spans="1:3" x14ac:dyDescent="0.35">
      <c r="A60" s="1">
        <v>43191</v>
      </c>
      <c r="B60" s="2">
        <v>27.05</v>
      </c>
      <c r="C60">
        <f t="shared" si="0"/>
        <v>3.1174772756038749</v>
      </c>
    </row>
    <row r="61" spans="1:3" x14ac:dyDescent="0.35">
      <c r="A61" s="1">
        <v>43282</v>
      </c>
      <c r="B61" s="2">
        <v>27.3</v>
      </c>
      <c r="C61">
        <f t="shared" si="0"/>
        <v>3.6798787593694371</v>
      </c>
    </row>
    <row r="62" spans="1:3" x14ac:dyDescent="0.35">
      <c r="A62" s="1">
        <v>43374</v>
      </c>
      <c r="B62" s="2">
        <v>27.53</v>
      </c>
      <c r="C62">
        <f t="shared" si="0"/>
        <v>3.355846785440697</v>
      </c>
    </row>
    <row r="63" spans="1:3" x14ac:dyDescent="0.35">
      <c r="A63" s="1">
        <v>43466</v>
      </c>
      <c r="B63" s="2">
        <v>27.71</v>
      </c>
      <c r="C63">
        <f t="shared" si="0"/>
        <v>2.6068158881484393</v>
      </c>
    </row>
    <row r="64" spans="1:3" x14ac:dyDescent="0.35">
      <c r="A64" s="1">
        <v>43556</v>
      </c>
      <c r="B64" s="2">
        <v>27.91</v>
      </c>
      <c r="C64">
        <f t="shared" si="0"/>
        <v>2.8766754693375418</v>
      </c>
    </row>
    <row r="65" spans="1:3" x14ac:dyDescent="0.35">
      <c r="A65" s="1">
        <v>43647</v>
      </c>
      <c r="B65" s="2">
        <v>28.12</v>
      </c>
      <c r="C65">
        <f t="shared" si="0"/>
        <v>2.9984077576932222</v>
      </c>
    </row>
    <row r="66" spans="1:3" x14ac:dyDescent="0.35">
      <c r="A66" s="1">
        <v>43739</v>
      </c>
      <c r="B66" s="2">
        <v>28.32</v>
      </c>
      <c r="C66">
        <f t="shared" si="0"/>
        <v>2.8348807532220022</v>
      </c>
    </row>
  </sheetData>
  <pageMargins left="0.7" right="0.7" top="0.75" bottom="0.75" header="0.3" footer="0.3"/>
  <pageSetup orientation="portrait" horizontalDpi="1200" verticalDpi="1200" r:id="rId1"/>
  <headerFooter>
    <oddHeader>&amp;L&amp;"Calibri"&amp;11&amp;K000000PERSONAL/NONWORK // EXTERNAL&amp;1#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F815"/>
  <sheetViews>
    <sheetView workbookViewId="0">
      <pane xSplit="1" ySplit="13" topLeftCell="B181" activePane="bottomRight" state="frozen"/>
      <selection activeCell="E10" sqref="E10"/>
      <selection pane="topRight" activeCell="E10" sqref="E10"/>
      <selection pane="bottomLeft" activeCell="E10" sqref="E10"/>
      <selection pane="bottomRight" activeCell="D13" sqref="D13"/>
    </sheetView>
  </sheetViews>
  <sheetFormatPr defaultRowHeight="14.5" x14ac:dyDescent="0.35"/>
  <cols>
    <col min="1" max="6" width="20.7265625" customWidth="1"/>
  </cols>
  <sheetData>
    <row r="1" spans="1:6" x14ac:dyDescent="0.35">
      <c r="A1" t="s">
        <v>39</v>
      </c>
      <c r="C1" t="s">
        <v>69</v>
      </c>
    </row>
    <row r="2" spans="1:6" x14ac:dyDescent="0.35">
      <c r="A2" t="s">
        <v>40</v>
      </c>
    </row>
    <row r="3" spans="1:6" x14ac:dyDescent="0.35">
      <c r="A3" t="s">
        <v>41</v>
      </c>
    </row>
    <row r="4" spans="1:6" x14ac:dyDescent="0.35">
      <c r="A4" t="s">
        <v>42</v>
      </c>
    </row>
    <row r="5" spans="1:6" x14ac:dyDescent="0.35">
      <c r="A5" t="s">
        <v>43</v>
      </c>
    </row>
    <row r="6" spans="1:6" x14ac:dyDescent="0.35">
      <c r="A6" t="s">
        <v>44</v>
      </c>
    </row>
    <row r="8" spans="1:6" x14ac:dyDescent="0.35">
      <c r="A8" t="s">
        <v>45</v>
      </c>
      <c r="B8" t="s">
        <v>46</v>
      </c>
    </row>
    <row r="9" spans="1:6" x14ac:dyDescent="0.35">
      <c r="A9" t="s">
        <v>47</v>
      </c>
      <c r="B9" t="s">
        <v>48</v>
      </c>
    </row>
    <row r="10" spans="1:6" x14ac:dyDescent="0.35">
      <c r="A10" t="s">
        <v>49</v>
      </c>
      <c r="B10" t="s">
        <v>52</v>
      </c>
    </row>
    <row r="12" spans="1:6" x14ac:dyDescent="0.35">
      <c r="A12" t="s">
        <v>50</v>
      </c>
    </row>
    <row r="13" spans="1:6" x14ac:dyDescent="0.35">
      <c r="A13" t="s">
        <v>51</v>
      </c>
      <c r="B13" t="s">
        <v>45</v>
      </c>
      <c r="C13" t="s">
        <v>47</v>
      </c>
      <c r="D13" t="s">
        <v>49</v>
      </c>
    </row>
    <row r="14" spans="1:6" x14ac:dyDescent="0.35">
      <c r="A14" s="1">
        <v>17533</v>
      </c>
      <c r="D14" s="3">
        <v>3.7333333333333334</v>
      </c>
      <c r="F14" s="3"/>
    </row>
    <row r="15" spans="1:6" x14ac:dyDescent="0.35">
      <c r="A15" s="1">
        <v>17624</v>
      </c>
      <c r="D15" s="3">
        <v>3.6666666666666665</v>
      </c>
      <c r="F15" s="3"/>
    </row>
    <row r="16" spans="1:6" x14ac:dyDescent="0.35">
      <c r="A16" s="1">
        <v>17715</v>
      </c>
      <c r="D16" s="3">
        <v>3.7666666666666666</v>
      </c>
      <c r="F16" s="3"/>
    </row>
    <row r="17" spans="1:6" x14ac:dyDescent="0.35">
      <c r="A17" s="1">
        <v>17807</v>
      </c>
      <c r="D17" s="3">
        <v>3.8333333333333335</v>
      </c>
      <c r="F17" s="3"/>
    </row>
    <row r="18" spans="1:6" x14ac:dyDescent="0.35">
      <c r="A18" s="1">
        <v>17899</v>
      </c>
      <c r="B18" s="4">
        <v>5.2549999999999999</v>
      </c>
      <c r="C18" s="4">
        <v>5.2549999999999999</v>
      </c>
      <c r="D18" s="3">
        <v>4.666666666666667</v>
      </c>
      <c r="E18" s="5">
        <f>D18-C18</f>
        <v>-0.58833333333333293</v>
      </c>
      <c r="F18" s="3"/>
    </row>
    <row r="19" spans="1:6" x14ac:dyDescent="0.35">
      <c r="A19" s="1">
        <v>17989</v>
      </c>
      <c r="B19" s="4">
        <v>5.2610000000000001</v>
      </c>
      <c r="C19" s="4">
        <v>5.2610000000000001</v>
      </c>
      <c r="D19" s="3">
        <v>5.8666666666666671</v>
      </c>
      <c r="E19" s="5">
        <f t="shared" ref="E19:E82" si="0">D19-C19</f>
        <v>0.60566666666666702</v>
      </c>
      <c r="F19" s="3"/>
    </row>
    <row r="20" spans="1:6" x14ac:dyDescent="0.35">
      <c r="A20" s="1">
        <v>18080</v>
      </c>
      <c r="B20" s="4">
        <v>5.2679999999999998</v>
      </c>
      <c r="C20" s="4">
        <v>5.2679999999999998</v>
      </c>
      <c r="D20" s="3">
        <v>6.7</v>
      </c>
      <c r="E20" s="5">
        <f t="shared" si="0"/>
        <v>1.4320000000000004</v>
      </c>
      <c r="F20" s="3"/>
    </row>
    <row r="21" spans="1:6" x14ac:dyDescent="0.35">
      <c r="A21" s="1">
        <v>18172</v>
      </c>
      <c r="B21" s="4">
        <v>5.274</v>
      </c>
      <c r="C21" s="4">
        <v>5.274</v>
      </c>
      <c r="D21" s="3">
        <v>6.9666666666666668</v>
      </c>
      <c r="E21" s="5">
        <f t="shared" si="0"/>
        <v>1.6926666666666668</v>
      </c>
      <c r="F21" s="3"/>
    </row>
    <row r="22" spans="1:6" x14ac:dyDescent="0.35">
      <c r="A22" s="1">
        <v>18264</v>
      </c>
      <c r="B22" s="4">
        <v>5.2809999999999997</v>
      </c>
      <c r="C22" s="4">
        <v>5.2809999999999997</v>
      </c>
      <c r="D22" s="3">
        <v>6.4</v>
      </c>
      <c r="E22" s="5">
        <f t="shared" si="0"/>
        <v>1.1190000000000007</v>
      </c>
      <c r="F22" s="3"/>
    </row>
    <row r="23" spans="1:6" x14ac:dyDescent="0.35">
      <c r="A23" s="1">
        <v>18354</v>
      </c>
      <c r="B23" s="4">
        <v>5.2869999999999999</v>
      </c>
      <c r="C23" s="4">
        <v>5.2869999999999999</v>
      </c>
      <c r="D23" s="3">
        <v>5.5666666666666664</v>
      </c>
      <c r="E23" s="5">
        <f t="shared" si="0"/>
        <v>0.27966666666666651</v>
      </c>
      <c r="F23" s="3"/>
    </row>
    <row r="24" spans="1:6" x14ac:dyDescent="0.35">
      <c r="A24" s="1">
        <v>18445</v>
      </c>
      <c r="B24" s="4">
        <v>5.2939999999999996</v>
      </c>
      <c r="C24" s="4">
        <v>5.2939999999999996</v>
      </c>
      <c r="D24" s="3">
        <v>4.6333333333333329</v>
      </c>
      <c r="E24" s="5">
        <f t="shared" si="0"/>
        <v>-0.66066666666666674</v>
      </c>
      <c r="F24" s="3"/>
    </row>
    <row r="25" spans="1:6" x14ac:dyDescent="0.35">
      <c r="A25" s="1">
        <v>18537</v>
      </c>
      <c r="B25" s="4">
        <v>5.3010000000000002</v>
      </c>
      <c r="C25" s="4">
        <v>5.3010000000000002</v>
      </c>
      <c r="D25" s="3">
        <v>4.2333333333333334</v>
      </c>
      <c r="E25" s="5">
        <f t="shared" si="0"/>
        <v>-1.0676666666666668</v>
      </c>
      <c r="F25" s="3"/>
    </row>
    <row r="26" spans="1:6" x14ac:dyDescent="0.35">
      <c r="A26" s="1">
        <v>18629</v>
      </c>
      <c r="B26" s="4">
        <v>5.3079999999999998</v>
      </c>
      <c r="C26" s="4">
        <v>5.3079999999999998</v>
      </c>
      <c r="D26" s="3">
        <v>3.5</v>
      </c>
      <c r="E26" s="5">
        <f t="shared" si="0"/>
        <v>-1.8079999999999998</v>
      </c>
      <c r="F26" s="3"/>
    </row>
    <row r="27" spans="1:6" x14ac:dyDescent="0.35">
      <c r="A27" s="1">
        <v>18719</v>
      </c>
      <c r="B27" s="4">
        <v>5.3140000000000001</v>
      </c>
      <c r="C27" s="4">
        <v>5.3140000000000001</v>
      </c>
      <c r="D27" s="3">
        <v>3.1</v>
      </c>
      <c r="E27" s="5">
        <f t="shared" si="0"/>
        <v>-2.214</v>
      </c>
      <c r="F27" s="3"/>
    </row>
    <row r="28" spans="1:6" x14ac:dyDescent="0.35">
      <c r="A28" s="1">
        <v>18810</v>
      </c>
      <c r="B28" s="4">
        <v>5.3209999999999997</v>
      </c>
      <c r="C28" s="4">
        <v>5.3209999999999997</v>
      </c>
      <c r="D28" s="3">
        <v>3.1666666666666665</v>
      </c>
      <c r="E28" s="5">
        <f t="shared" si="0"/>
        <v>-2.1543333333333332</v>
      </c>
      <c r="F28" s="3"/>
    </row>
    <row r="29" spans="1:6" x14ac:dyDescent="0.35">
      <c r="A29" s="1">
        <v>18902</v>
      </c>
      <c r="B29" s="4">
        <v>5.327</v>
      </c>
      <c r="C29" s="4">
        <v>5.327</v>
      </c>
      <c r="D29" s="3">
        <v>3.3666666666666667</v>
      </c>
      <c r="E29" s="5">
        <f t="shared" si="0"/>
        <v>-1.9603333333333333</v>
      </c>
      <c r="F29" s="3"/>
    </row>
    <row r="30" spans="1:6" x14ac:dyDescent="0.35">
      <c r="A30" s="1">
        <v>18994</v>
      </c>
      <c r="B30" s="4">
        <v>5.3330000000000002</v>
      </c>
      <c r="C30" s="4">
        <v>5.3330000000000002</v>
      </c>
      <c r="D30" s="3">
        <v>3.0666666666666669</v>
      </c>
      <c r="E30" s="5">
        <f t="shared" si="0"/>
        <v>-2.2663333333333333</v>
      </c>
      <c r="F30" s="3"/>
    </row>
    <row r="31" spans="1:6" x14ac:dyDescent="0.35">
      <c r="A31" s="1">
        <v>19085</v>
      </c>
      <c r="B31" s="4">
        <v>5.3390000000000004</v>
      </c>
      <c r="C31" s="4">
        <v>5.3390000000000004</v>
      </c>
      <c r="D31" s="3">
        <v>2.9666666666666668</v>
      </c>
      <c r="E31" s="5">
        <f t="shared" si="0"/>
        <v>-2.3723333333333336</v>
      </c>
      <c r="F31" s="3"/>
    </row>
    <row r="32" spans="1:6" x14ac:dyDescent="0.35">
      <c r="A32" s="1">
        <v>19176</v>
      </c>
      <c r="B32" s="4">
        <v>5.3440000000000003</v>
      </c>
      <c r="C32" s="4">
        <v>5.3440000000000003</v>
      </c>
      <c r="D32" s="3">
        <v>3.2333333333333334</v>
      </c>
      <c r="E32" s="5">
        <f t="shared" si="0"/>
        <v>-2.1106666666666669</v>
      </c>
      <c r="F32" s="3"/>
    </row>
    <row r="33" spans="1:6" x14ac:dyDescent="0.35">
      <c r="A33" s="1">
        <v>19268</v>
      </c>
      <c r="B33" s="4">
        <v>5.35</v>
      </c>
      <c r="C33" s="4">
        <v>5.35</v>
      </c>
      <c r="D33" s="3">
        <v>2.8333333333333335</v>
      </c>
      <c r="E33" s="5">
        <f t="shared" si="0"/>
        <v>-2.5166666666666662</v>
      </c>
      <c r="F33" s="3"/>
    </row>
    <row r="34" spans="1:6" x14ac:dyDescent="0.35">
      <c r="A34" s="1">
        <v>19360</v>
      </c>
      <c r="B34" s="4">
        <v>5.3540000000000001</v>
      </c>
      <c r="C34" s="4">
        <v>5.3540000000000001</v>
      </c>
      <c r="D34" s="3">
        <v>2.7</v>
      </c>
      <c r="E34" s="5">
        <f t="shared" si="0"/>
        <v>-2.6539999999999999</v>
      </c>
      <c r="F34" s="3"/>
    </row>
    <row r="35" spans="1:6" x14ac:dyDescent="0.35">
      <c r="A35" s="1">
        <v>19450</v>
      </c>
      <c r="B35" s="4">
        <v>5.359</v>
      </c>
      <c r="C35" s="4">
        <v>5.359</v>
      </c>
      <c r="D35" s="3">
        <v>2.5666666666666669</v>
      </c>
      <c r="E35" s="5">
        <f t="shared" si="0"/>
        <v>-2.7923333333333331</v>
      </c>
      <c r="F35" s="3"/>
    </row>
    <row r="36" spans="1:6" x14ac:dyDescent="0.35">
      <c r="A36" s="1">
        <v>19541</v>
      </c>
      <c r="B36" s="4">
        <v>5.3620000000000001</v>
      </c>
      <c r="C36" s="4">
        <v>5.3620000000000001</v>
      </c>
      <c r="D36" s="3">
        <v>2.7333333333333334</v>
      </c>
      <c r="E36" s="5">
        <f t="shared" si="0"/>
        <v>-2.6286666666666667</v>
      </c>
      <c r="F36" s="3"/>
    </row>
    <row r="37" spans="1:6" x14ac:dyDescent="0.35">
      <c r="A37" s="1">
        <v>19633</v>
      </c>
      <c r="B37" s="4">
        <v>5.3659999999999997</v>
      </c>
      <c r="C37" s="4">
        <v>5.3659999999999997</v>
      </c>
      <c r="D37" s="3">
        <v>3.7</v>
      </c>
      <c r="E37" s="5">
        <f t="shared" si="0"/>
        <v>-1.6659999999999995</v>
      </c>
      <c r="F37" s="3"/>
    </row>
    <row r="38" spans="1:6" x14ac:dyDescent="0.35">
      <c r="A38" s="1">
        <v>19725</v>
      </c>
      <c r="B38" s="4">
        <v>5.3689999999999998</v>
      </c>
      <c r="C38" s="4">
        <v>5.3689999999999998</v>
      </c>
      <c r="D38" s="3">
        <v>5.2666666666666666</v>
      </c>
      <c r="E38" s="5">
        <f t="shared" si="0"/>
        <v>-0.10233333333333317</v>
      </c>
      <c r="F38" s="3"/>
    </row>
    <row r="39" spans="1:6" x14ac:dyDescent="0.35">
      <c r="A39" s="1">
        <v>19815</v>
      </c>
      <c r="B39" s="4">
        <v>5.3730000000000002</v>
      </c>
      <c r="C39" s="4">
        <v>5.3730000000000002</v>
      </c>
      <c r="D39" s="3">
        <v>5.8</v>
      </c>
      <c r="E39" s="5">
        <f t="shared" si="0"/>
        <v>0.4269999999999996</v>
      </c>
      <c r="F39" s="3"/>
    </row>
    <row r="40" spans="1:6" x14ac:dyDescent="0.35">
      <c r="A40" s="1">
        <v>19906</v>
      </c>
      <c r="B40" s="4">
        <v>5.375</v>
      </c>
      <c r="C40" s="4">
        <v>5.375</v>
      </c>
      <c r="D40" s="3">
        <v>5.9666666666666668</v>
      </c>
      <c r="E40" s="5">
        <f t="shared" si="0"/>
        <v>0.59166666666666679</v>
      </c>
      <c r="F40" s="3"/>
    </row>
    <row r="41" spans="1:6" x14ac:dyDescent="0.35">
      <c r="A41" s="1">
        <v>19998</v>
      </c>
      <c r="B41" s="4">
        <v>5.3780000000000001</v>
      </c>
      <c r="C41" s="4">
        <v>5.3780000000000001</v>
      </c>
      <c r="D41" s="3">
        <v>5.333333333333333</v>
      </c>
      <c r="E41" s="5">
        <f t="shared" si="0"/>
        <v>-4.4666666666667076E-2</v>
      </c>
      <c r="F41" s="3"/>
    </row>
    <row r="42" spans="1:6" x14ac:dyDescent="0.35">
      <c r="A42" s="1">
        <v>20090</v>
      </c>
      <c r="B42" s="4">
        <v>5.3810000000000002</v>
      </c>
      <c r="C42" s="4">
        <v>5.3810000000000002</v>
      </c>
      <c r="D42" s="3">
        <v>4.7333333333333334</v>
      </c>
      <c r="E42" s="5">
        <f t="shared" si="0"/>
        <v>-0.64766666666666683</v>
      </c>
      <c r="F42" s="3"/>
    </row>
    <row r="43" spans="1:6" x14ac:dyDescent="0.35">
      <c r="A43" s="1">
        <v>20180</v>
      </c>
      <c r="B43" s="4">
        <v>5.383</v>
      </c>
      <c r="C43" s="4">
        <v>5.383</v>
      </c>
      <c r="D43" s="3">
        <v>4.4000000000000004</v>
      </c>
      <c r="E43" s="5">
        <f t="shared" si="0"/>
        <v>-0.98299999999999965</v>
      </c>
      <c r="F43" s="3"/>
    </row>
    <row r="44" spans="1:6" x14ac:dyDescent="0.35">
      <c r="A44" s="1">
        <v>20271</v>
      </c>
      <c r="B44" s="4">
        <v>5.3860000000000001</v>
      </c>
      <c r="C44" s="4">
        <v>5.3860000000000001</v>
      </c>
      <c r="D44" s="3">
        <v>4.0999999999999996</v>
      </c>
      <c r="E44" s="5">
        <f t="shared" si="0"/>
        <v>-1.2860000000000005</v>
      </c>
      <c r="F44" s="3"/>
    </row>
    <row r="45" spans="1:6" x14ac:dyDescent="0.35">
      <c r="A45" s="1">
        <v>20363</v>
      </c>
      <c r="B45" s="4">
        <v>5.3879999999999999</v>
      </c>
      <c r="C45" s="4">
        <v>5.3879999999999999</v>
      </c>
      <c r="D45" s="3">
        <v>4.2333333333333334</v>
      </c>
      <c r="E45" s="5">
        <f t="shared" si="0"/>
        <v>-1.1546666666666665</v>
      </c>
      <c r="F45" s="3"/>
    </row>
    <row r="46" spans="1:6" x14ac:dyDescent="0.35">
      <c r="A46" s="1">
        <v>20455</v>
      </c>
      <c r="B46" s="4">
        <v>5.39</v>
      </c>
      <c r="C46" s="4">
        <v>5.39</v>
      </c>
      <c r="D46" s="3">
        <v>4.0333333333333332</v>
      </c>
      <c r="E46" s="5">
        <f t="shared" si="0"/>
        <v>-1.3566666666666665</v>
      </c>
      <c r="F46" s="3"/>
    </row>
    <row r="47" spans="1:6" x14ac:dyDescent="0.35">
      <c r="A47" s="1">
        <v>20546</v>
      </c>
      <c r="B47" s="4">
        <v>5.3929999999999998</v>
      </c>
      <c r="C47" s="4">
        <v>5.3929999999999998</v>
      </c>
      <c r="D47" s="3">
        <v>4.2</v>
      </c>
      <c r="E47" s="5">
        <f t="shared" si="0"/>
        <v>-1.1929999999999996</v>
      </c>
      <c r="F47" s="3"/>
    </row>
    <row r="48" spans="1:6" x14ac:dyDescent="0.35">
      <c r="A48" s="1">
        <v>20637</v>
      </c>
      <c r="B48" s="4">
        <v>5.3949999999999996</v>
      </c>
      <c r="C48" s="4">
        <v>5.3949999999999996</v>
      </c>
      <c r="D48" s="3">
        <v>4.1333333333333329</v>
      </c>
      <c r="E48" s="5">
        <f t="shared" si="0"/>
        <v>-1.2616666666666667</v>
      </c>
      <c r="F48" s="3"/>
    </row>
    <row r="49" spans="1:6" x14ac:dyDescent="0.35">
      <c r="A49" s="1">
        <v>20729</v>
      </c>
      <c r="B49" s="4">
        <v>5.3979999999999997</v>
      </c>
      <c r="C49" s="4">
        <v>5.3979999999999997</v>
      </c>
      <c r="D49" s="3">
        <v>4.1333333333333329</v>
      </c>
      <c r="E49" s="5">
        <f t="shared" si="0"/>
        <v>-1.2646666666666668</v>
      </c>
      <c r="F49" s="3"/>
    </row>
    <row r="50" spans="1:6" x14ac:dyDescent="0.35">
      <c r="A50" s="1">
        <v>20821</v>
      </c>
      <c r="B50" s="4">
        <v>5.4009999999999998</v>
      </c>
      <c r="C50" s="4">
        <v>5.4009999999999998</v>
      </c>
      <c r="D50" s="3">
        <v>3.9333333333333331</v>
      </c>
      <c r="E50" s="5">
        <f t="shared" si="0"/>
        <v>-1.4676666666666667</v>
      </c>
      <c r="F50" s="3"/>
    </row>
    <row r="51" spans="1:6" x14ac:dyDescent="0.35">
      <c r="A51" s="1">
        <v>20911</v>
      </c>
      <c r="B51" s="4">
        <v>5.4039999999999999</v>
      </c>
      <c r="C51" s="4">
        <v>5.4039999999999999</v>
      </c>
      <c r="D51" s="3">
        <v>4.0999999999999996</v>
      </c>
      <c r="E51" s="5">
        <f t="shared" si="0"/>
        <v>-1.3040000000000003</v>
      </c>
      <c r="F51" s="3"/>
    </row>
    <row r="52" spans="1:6" x14ac:dyDescent="0.35">
      <c r="A52" s="1">
        <v>21002</v>
      </c>
      <c r="B52" s="4">
        <v>5.407</v>
      </c>
      <c r="C52" s="4">
        <v>5.407</v>
      </c>
      <c r="D52" s="3">
        <v>4.2333333333333334</v>
      </c>
      <c r="E52" s="5">
        <f t="shared" si="0"/>
        <v>-1.1736666666666666</v>
      </c>
      <c r="F52" s="3"/>
    </row>
    <row r="53" spans="1:6" x14ac:dyDescent="0.35">
      <c r="A53" s="1">
        <v>21094</v>
      </c>
      <c r="B53" s="4">
        <v>5.41</v>
      </c>
      <c r="C53" s="4">
        <v>5.41</v>
      </c>
      <c r="D53" s="3">
        <v>4.9333333333333336</v>
      </c>
      <c r="E53" s="5">
        <f t="shared" si="0"/>
        <v>-0.47666666666666657</v>
      </c>
      <c r="F53" s="3"/>
    </row>
    <row r="54" spans="1:6" x14ac:dyDescent="0.35">
      <c r="A54" s="1">
        <v>21186</v>
      </c>
      <c r="B54" s="4">
        <v>5.4139999999999997</v>
      </c>
      <c r="C54" s="4">
        <v>5.4139999999999997</v>
      </c>
      <c r="D54" s="3">
        <v>6.3</v>
      </c>
      <c r="E54" s="5">
        <f t="shared" si="0"/>
        <v>0.88600000000000012</v>
      </c>
      <c r="F54" s="3"/>
    </row>
    <row r="55" spans="1:6" x14ac:dyDescent="0.35">
      <c r="A55" s="1">
        <v>21276</v>
      </c>
      <c r="B55" s="4">
        <v>5.4180000000000001</v>
      </c>
      <c r="C55" s="4">
        <v>5.4180000000000001</v>
      </c>
      <c r="D55" s="3">
        <v>7.3666666666666671</v>
      </c>
      <c r="E55" s="5">
        <f t="shared" si="0"/>
        <v>1.948666666666667</v>
      </c>
      <c r="F55" s="3"/>
    </row>
    <row r="56" spans="1:6" x14ac:dyDescent="0.35">
      <c r="A56" s="1">
        <v>21367</v>
      </c>
      <c r="B56" s="4">
        <v>5.4219999999999997</v>
      </c>
      <c r="C56" s="4">
        <v>5.4219999999999997</v>
      </c>
      <c r="D56" s="3">
        <v>7.333333333333333</v>
      </c>
      <c r="E56" s="5">
        <f t="shared" si="0"/>
        <v>1.9113333333333333</v>
      </c>
      <c r="F56" s="3"/>
    </row>
    <row r="57" spans="1:6" x14ac:dyDescent="0.35">
      <c r="A57" s="1">
        <v>21459</v>
      </c>
      <c r="B57" s="4">
        <v>5.4269999999999996</v>
      </c>
      <c r="C57" s="4">
        <v>5.4269999999999996</v>
      </c>
      <c r="D57" s="3">
        <v>6.3666666666666671</v>
      </c>
      <c r="E57" s="5">
        <f t="shared" si="0"/>
        <v>0.93966666666666754</v>
      </c>
      <c r="F57" s="3"/>
    </row>
    <row r="58" spans="1:6" x14ac:dyDescent="0.35">
      <c r="A58" s="1">
        <v>21551</v>
      </c>
      <c r="B58" s="4">
        <v>5.4320000000000004</v>
      </c>
      <c r="C58" s="4">
        <v>5.4320000000000004</v>
      </c>
      <c r="D58" s="3">
        <v>5.833333333333333</v>
      </c>
      <c r="E58" s="5">
        <f t="shared" si="0"/>
        <v>0.40133333333333265</v>
      </c>
      <c r="F58" s="3"/>
    </row>
    <row r="59" spans="1:6" x14ac:dyDescent="0.35">
      <c r="A59" s="1">
        <v>21641</v>
      </c>
      <c r="B59" s="4">
        <v>5.4379999999999997</v>
      </c>
      <c r="C59" s="4">
        <v>5.4379999999999997</v>
      </c>
      <c r="D59" s="3">
        <v>5.0999999999999996</v>
      </c>
      <c r="E59" s="5">
        <f t="shared" si="0"/>
        <v>-0.33800000000000008</v>
      </c>
      <c r="F59" s="3"/>
    </row>
    <row r="60" spans="1:6" x14ac:dyDescent="0.35">
      <c r="A60" s="1">
        <v>21732</v>
      </c>
      <c r="B60" s="4">
        <v>5.4429999999999996</v>
      </c>
      <c r="C60" s="4">
        <v>5.4429999999999996</v>
      </c>
      <c r="D60" s="3">
        <v>5.2666666666666666</v>
      </c>
      <c r="E60" s="5">
        <f t="shared" si="0"/>
        <v>-0.17633333333333301</v>
      </c>
      <c r="F60" s="3"/>
    </row>
    <row r="61" spans="1:6" x14ac:dyDescent="0.35">
      <c r="A61" s="1">
        <v>21824</v>
      </c>
      <c r="B61" s="4">
        <v>5.45</v>
      </c>
      <c r="C61" s="4">
        <v>5.45</v>
      </c>
      <c r="D61" s="3">
        <v>5.6</v>
      </c>
      <c r="E61" s="5">
        <f t="shared" si="0"/>
        <v>0.14999999999999947</v>
      </c>
      <c r="F61" s="3"/>
    </row>
    <row r="62" spans="1:6" x14ac:dyDescent="0.35">
      <c r="A62" s="1">
        <v>21916</v>
      </c>
      <c r="B62" s="4">
        <v>5.4560000000000004</v>
      </c>
      <c r="C62" s="4">
        <v>5.4560000000000004</v>
      </c>
      <c r="D62" s="3">
        <v>5.1333333333333329</v>
      </c>
      <c r="E62" s="5">
        <f t="shared" si="0"/>
        <v>-0.32266666666666755</v>
      </c>
      <c r="F62" s="3"/>
    </row>
    <row r="63" spans="1:6" x14ac:dyDescent="0.35">
      <c r="A63" s="1">
        <v>22007</v>
      </c>
      <c r="B63" s="4">
        <v>5.4630000000000001</v>
      </c>
      <c r="C63" s="4">
        <v>5.4630000000000001</v>
      </c>
      <c r="D63" s="3">
        <v>5.2333333333333334</v>
      </c>
      <c r="E63" s="5">
        <f t="shared" si="0"/>
        <v>-0.22966666666666669</v>
      </c>
      <c r="F63" s="3"/>
    </row>
    <row r="64" spans="1:6" x14ac:dyDescent="0.35">
      <c r="A64" s="1">
        <v>22098</v>
      </c>
      <c r="B64" s="4">
        <v>5.4690000000000003</v>
      </c>
      <c r="C64" s="4">
        <v>5.4690000000000003</v>
      </c>
      <c r="D64" s="3">
        <v>5.5333333333333332</v>
      </c>
      <c r="E64" s="5">
        <f t="shared" si="0"/>
        <v>6.4333333333332909E-2</v>
      </c>
      <c r="F64" s="3"/>
    </row>
    <row r="65" spans="1:6" x14ac:dyDescent="0.35">
      <c r="A65" s="1">
        <v>22190</v>
      </c>
      <c r="B65" s="4">
        <v>5.476</v>
      </c>
      <c r="C65" s="4">
        <v>5.476</v>
      </c>
      <c r="D65" s="3">
        <v>6.2666666666666666</v>
      </c>
      <c r="E65" s="5">
        <f t="shared" si="0"/>
        <v>0.79066666666666663</v>
      </c>
      <c r="F65" s="3"/>
    </row>
    <row r="66" spans="1:6" x14ac:dyDescent="0.35">
      <c r="A66" s="1">
        <v>22282</v>
      </c>
      <c r="B66" s="4">
        <v>5.4829999999999997</v>
      </c>
      <c r="C66" s="4">
        <v>5.4829999999999997</v>
      </c>
      <c r="D66" s="3">
        <v>6.8</v>
      </c>
      <c r="E66" s="5">
        <f t="shared" si="0"/>
        <v>1.3170000000000002</v>
      </c>
      <c r="F66" s="3"/>
    </row>
    <row r="67" spans="1:6" x14ac:dyDescent="0.35">
      <c r="A67" s="1">
        <v>22372</v>
      </c>
      <c r="B67" s="4">
        <v>5.4909999999999997</v>
      </c>
      <c r="C67" s="4">
        <v>5.4909999999999997</v>
      </c>
      <c r="D67" s="3">
        <v>7</v>
      </c>
      <c r="E67" s="5">
        <f t="shared" si="0"/>
        <v>1.5090000000000003</v>
      </c>
      <c r="F67" s="3"/>
    </row>
    <row r="68" spans="1:6" x14ac:dyDescent="0.35">
      <c r="A68" s="1">
        <v>22463</v>
      </c>
      <c r="B68" s="4">
        <v>5.4980000000000002</v>
      </c>
      <c r="C68" s="4">
        <v>5.4980000000000002</v>
      </c>
      <c r="D68" s="3">
        <v>6.7666666666666666</v>
      </c>
      <c r="E68" s="5">
        <f t="shared" si="0"/>
        <v>1.2686666666666664</v>
      </c>
      <c r="F68" s="3"/>
    </row>
    <row r="69" spans="1:6" x14ac:dyDescent="0.35">
      <c r="A69" s="1">
        <v>22555</v>
      </c>
      <c r="B69" s="4">
        <v>5.5060000000000002</v>
      </c>
      <c r="C69" s="4">
        <v>5.5060000000000002</v>
      </c>
      <c r="D69" s="3">
        <v>6.2</v>
      </c>
      <c r="E69" s="5">
        <f t="shared" si="0"/>
        <v>0.69399999999999995</v>
      </c>
      <c r="F69" s="3"/>
    </row>
    <row r="70" spans="1:6" x14ac:dyDescent="0.35">
      <c r="A70" s="1">
        <v>22647</v>
      </c>
      <c r="B70" s="4">
        <v>5.5140000000000002</v>
      </c>
      <c r="C70" s="4">
        <v>5.5140000000000002</v>
      </c>
      <c r="D70" s="3">
        <v>5.6333333333333329</v>
      </c>
      <c r="E70" s="5">
        <f t="shared" si="0"/>
        <v>0.11933333333333263</v>
      </c>
      <c r="F70" s="3"/>
    </row>
    <row r="71" spans="1:6" x14ac:dyDescent="0.35">
      <c r="A71" s="1">
        <v>22737</v>
      </c>
      <c r="B71" s="4">
        <v>5.5229999999999997</v>
      </c>
      <c r="C71" s="4">
        <v>5.5229999999999997</v>
      </c>
      <c r="D71" s="3">
        <v>5.5333333333333332</v>
      </c>
      <c r="E71" s="5">
        <f t="shared" si="0"/>
        <v>1.0333333333333528E-2</v>
      </c>
      <c r="F71" s="3"/>
    </row>
    <row r="72" spans="1:6" x14ac:dyDescent="0.35">
      <c r="A72" s="1">
        <v>22828</v>
      </c>
      <c r="B72" s="4">
        <v>5.5309999999999997</v>
      </c>
      <c r="C72" s="4">
        <v>5.5309999999999997</v>
      </c>
      <c r="D72" s="3">
        <v>5.5666666666666664</v>
      </c>
      <c r="E72" s="5">
        <f t="shared" si="0"/>
        <v>3.5666666666666735E-2</v>
      </c>
      <c r="F72" s="3"/>
    </row>
    <row r="73" spans="1:6" x14ac:dyDescent="0.35">
      <c r="A73" s="1">
        <v>22920</v>
      </c>
      <c r="B73" s="4">
        <v>5.5410000000000004</v>
      </c>
      <c r="C73" s="4">
        <v>5.5410000000000004</v>
      </c>
      <c r="D73" s="3">
        <v>5.5333333333333332</v>
      </c>
      <c r="E73" s="5">
        <f t="shared" si="0"/>
        <v>-7.6666666666671546E-3</v>
      </c>
      <c r="F73" s="3"/>
    </row>
    <row r="74" spans="1:6" x14ac:dyDescent="0.35">
      <c r="A74" s="1">
        <v>23012</v>
      </c>
      <c r="B74" s="4">
        <v>5.5510000000000002</v>
      </c>
      <c r="C74" s="4">
        <v>5.5510000000000002</v>
      </c>
      <c r="D74" s="3">
        <v>5.7666666666666666</v>
      </c>
      <c r="E74" s="5">
        <f t="shared" si="0"/>
        <v>0.21566666666666645</v>
      </c>
      <c r="F74" s="3"/>
    </row>
    <row r="75" spans="1:6" x14ac:dyDescent="0.35">
      <c r="A75" s="1">
        <v>23102</v>
      </c>
      <c r="B75" s="4">
        <v>5.5609999999999999</v>
      </c>
      <c r="C75" s="4">
        <v>5.5609999999999999</v>
      </c>
      <c r="D75" s="3">
        <v>5.7333333333333334</v>
      </c>
      <c r="E75" s="5">
        <f t="shared" si="0"/>
        <v>0.17233333333333345</v>
      </c>
      <c r="F75" s="3"/>
    </row>
    <row r="76" spans="1:6" x14ac:dyDescent="0.35">
      <c r="A76" s="1">
        <v>23193</v>
      </c>
      <c r="B76" s="4">
        <v>5.5720000000000001</v>
      </c>
      <c r="C76" s="4">
        <v>5.5720000000000001</v>
      </c>
      <c r="D76" s="3">
        <v>5.5</v>
      </c>
      <c r="E76" s="5">
        <f t="shared" si="0"/>
        <v>-7.2000000000000064E-2</v>
      </c>
      <c r="F76" s="3"/>
    </row>
    <row r="77" spans="1:6" x14ac:dyDescent="0.35">
      <c r="A77" s="1">
        <v>23285</v>
      </c>
      <c r="B77" s="4">
        <v>5.5830000000000002</v>
      </c>
      <c r="C77" s="4">
        <v>5.5830000000000002</v>
      </c>
      <c r="D77" s="3">
        <v>5.5666666666666664</v>
      </c>
      <c r="E77" s="5">
        <f t="shared" si="0"/>
        <v>-1.6333333333333755E-2</v>
      </c>
      <c r="F77" s="3"/>
    </row>
    <row r="78" spans="1:6" x14ac:dyDescent="0.35">
      <c r="A78" s="1">
        <v>23377</v>
      </c>
      <c r="B78" s="4">
        <v>5.5949999999999998</v>
      </c>
      <c r="C78" s="4">
        <v>5.5949999999999998</v>
      </c>
      <c r="D78" s="3">
        <v>5.4666666666666668</v>
      </c>
      <c r="E78" s="5">
        <f t="shared" si="0"/>
        <v>-0.12833333333333297</v>
      </c>
      <c r="F78" s="3"/>
    </row>
    <row r="79" spans="1:6" x14ac:dyDescent="0.35">
      <c r="A79" s="1">
        <v>23468</v>
      </c>
      <c r="B79" s="4">
        <v>5.6070000000000002</v>
      </c>
      <c r="C79" s="4">
        <v>5.6070000000000002</v>
      </c>
      <c r="D79" s="3">
        <v>5.2</v>
      </c>
      <c r="E79" s="5">
        <f t="shared" si="0"/>
        <v>-0.40700000000000003</v>
      </c>
      <c r="F79" s="3"/>
    </row>
    <row r="80" spans="1:6" x14ac:dyDescent="0.35">
      <c r="A80" s="1">
        <v>23559</v>
      </c>
      <c r="B80" s="4">
        <v>5.62</v>
      </c>
      <c r="C80" s="4">
        <v>5.62</v>
      </c>
      <c r="D80" s="3">
        <v>5</v>
      </c>
      <c r="E80" s="5">
        <f t="shared" si="0"/>
        <v>-0.62000000000000011</v>
      </c>
      <c r="F80" s="3"/>
    </row>
    <row r="81" spans="1:6" x14ac:dyDescent="0.35">
      <c r="A81" s="1">
        <v>23651</v>
      </c>
      <c r="B81" s="4">
        <v>5.633</v>
      </c>
      <c r="C81" s="4">
        <v>5.633</v>
      </c>
      <c r="D81" s="3">
        <v>4.9666666666666668</v>
      </c>
      <c r="E81" s="5">
        <f t="shared" si="0"/>
        <v>-0.66633333333333322</v>
      </c>
      <c r="F81" s="3"/>
    </row>
    <row r="82" spans="1:6" x14ac:dyDescent="0.35">
      <c r="A82" s="1">
        <v>23743</v>
      </c>
      <c r="B82" s="4">
        <v>5.6449999999999996</v>
      </c>
      <c r="C82" s="4">
        <v>5.6449999999999996</v>
      </c>
      <c r="D82" s="3">
        <v>4.9000000000000004</v>
      </c>
      <c r="E82" s="5">
        <f t="shared" si="0"/>
        <v>-0.74499999999999922</v>
      </c>
      <c r="F82" s="3"/>
    </row>
    <row r="83" spans="1:6" x14ac:dyDescent="0.35">
      <c r="A83" s="1">
        <v>23833</v>
      </c>
      <c r="B83" s="4">
        <v>5.6589999999999998</v>
      </c>
      <c r="C83" s="4">
        <v>5.6589999999999998</v>
      </c>
      <c r="D83" s="3">
        <v>4.666666666666667</v>
      </c>
      <c r="E83" s="5">
        <f t="shared" ref="E83:E146" si="1">D83-C83</f>
        <v>-0.99233333333333285</v>
      </c>
      <c r="F83" s="3"/>
    </row>
    <row r="84" spans="1:6" x14ac:dyDescent="0.35">
      <c r="A84" s="1">
        <v>23924</v>
      </c>
      <c r="B84" s="4">
        <v>5.6719999999999997</v>
      </c>
      <c r="C84" s="4">
        <v>5.6719999999999997</v>
      </c>
      <c r="D84" s="3">
        <v>4.3666666666666671</v>
      </c>
      <c r="E84" s="5">
        <f t="shared" si="1"/>
        <v>-1.3053333333333326</v>
      </c>
      <c r="F84" s="3"/>
    </row>
    <row r="85" spans="1:6" x14ac:dyDescent="0.35">
      <c r="A85" s="1">
        <v>24016</v>
      </c>
      <c r="B85" s="4">
        <v>5.6849999999999996</v>
      </c>
      <c r="C85" s="4">
        <v>5.6849999999999996</v>
      </c>
      <c r="D85" s="3">
        <v>4.0999999999999996</v>
      </c>
      <c r="E85" s="5">
        <f t="shared" si="1"/>
        <v>-1.585</v>
      </c>
      <c r="F85" s="3"/>
    </row>
    <row r="86" spans="1:6" x14ac:dyDescent="0.35">
      <c r="A86" s="1">
        <v>24108</v>
      </c>
      <c r="B86" s="4">
        <v>5.6970000000000001</v>
      </c>
      <c r="C86" s="4">
        <v>5.6970000000000001</v>
      </c>
      <c r="D86" s="3">
        <v>3.8666666666666667</v>
      </c>
      <c r="E86" s="5">
        <f t="shared" si="1"/>
        <v>-1.8303333333333334</v>
      </c>
      <c r="F86" s="3"/>
    </row>
    <row r="87" spans="1:6" x14ac:dyDescent="0.35">
      <c r="A87" s="1">
        <v>24198</v>
      </c>
      <c r="B87" s="4">
        <v>5.71</v>
      </c>
      <c r="C87" s="4">
        <v>5.71</v>
      </c>
      <c r="D87" s="3">
        <v>3.8333333333333335</v>
      </c>
      <c r="E87" s="5">
        <f t="shared" si="1"/>
        <v>-1.8766666666666665</v>
      </c>
      <c r="F87" s="3"/>
    </row>
    <row r="88" spans="1:6" x14ac:dyDescent="0.35">
      <c r="A88" s="1">
        <v>24289</v>
      </c>
      <c r="B88" s="4">
        <v>5.7220000000000004</v>
      </c>
      <c r="C88" s="4">
        <v>5.7220000000000004</v>
      </c>
      <c r="D88" s="3">
        <v>3.7666666666666666</v>
      </c>
      <c r="E88" s="5">
        <f t="shared" si="1"/>
        <v>-1.9553333333333338</v>
      </c>
      <c r="F88" s="3"/>
    </row>
    <row r="89" spans="1:6" x14ac:dyDescent="0.35">
      <c r="A89" s="1">
        <v>24381</v>
      </c>
      <c r="B89" s="4">
        <v>5.734</v>
      </c>
      <c r="C89" s="4">
        <v>5.734</v>
      </c>
      <c r="D89" s="3">
        <v>3.7</v>
      </c>
      <c r="E89" s="5">
        <f t="shared" si="1"/>
        <v>-2.0339999999999998</v>
      </c>
      <c r="F89" s="3"/>
    </row>
    <row r="90" spans="1:6" x14ac:dyDescent="0.35">
      <c r="A90" s="1">
        <v>24473</v>
      </c>
      <c r="B90" s="4">
        <v>5.7460000000000004</v>
      </c>
      <c r="C90" s="4">
        <v>5.7460000000000004</v>
      </c>
      <c r="D90" s="3">
        <v>3.8333333333333335</v>
      </c>
      <c r="E90" s="5">
        <f t="shared" si="1"/>
        <v>-1.912666666666667</v>
      </c>
      <c r="F90" s="3"/>
    </row>
    <row r="91" spans="1:6" x14ac:dyDescent="0.35">
      <c r="A91" s="1">
        <v>24563</v>
      </c>
      <c r="B91" s="4">
        <v>5.758</v>
      </c>
      <c r="C91" s="4">
        <v>5.758</v>
      </c>
      <c r="D91" s="3">
        <v>3.8333333333333335</v>
      </c>
      <c r="E91" s="5">
        <f t="shared" si="1"/>
        <v>-1.9246666666666665</v>
      </c>
      <c r="F91" s="3"/>
    </row>
    <row r="92" spans="1:6" x14ac:dyDescent="0.35">
      <c r="A92" s="1">
        <v>24654</v>
      </c>
      <c r="B92" s="4">
        <v>5.7690000000000001</v>
      </c>
      <c r="C92" s="4">
        <v>5.7690000000000001</v>
      </c>
      <c r="D92" s="3">
        <v>3.8</v>
      </c>
      <c r="E92" s="5">
        <f t="shared" si="1"/>
        <v>-1.9690000000000003</v>
      </c>
      <c r="F92" s="3"/>
    </row>
    <row r="93" spans="1:6" x14ac:dyDescent="0.35">
      <c r="A93" s="1">
        <v>24746</v>
      </c>
      <c r="B93" s="4">
        <v>5.78</v>
      </c>
      <c r="C93" s="4">
        <v>5.78</v>
      </c>
      <c r="D93" s="3">
        <v>3.9</v>
      </c>
      <c r="E93" s="5">
        <f t="shared" si="1"/>
        <v>-1.8800000000000003</v>
      </c>
      <c r="F93" s="3"/>
    </row>
    <row r="94" spans="1:6" x14ac:dyDescent="0.35">
      <c r="A94" s="1">
        <v>24838</v>
      </c>
      <c r="B94" s="4">
        <v>5.7919999999999998</v>
      </c>
      <c r="C94" s="4">
        <v>5.7919999999999998</v>
      </c>
      <c r="D94" s="3">
        <v>3.7333333333333334</v>
      </c>
      <c r="E94" s="5">
        <f t="shared" si="1"/>
        <v>-2.0586666666666664</v>
      </c>
      <c r="F94" s="3"/>
    </row>
    <row r="95" spans="1:6" x14ac:dyDescent="0.35">
      <c r="A95" s="1">
        <v>24929</v>
      </c>
      <c r="B95" s="4">
        <v>5.8029999999999999</v>
      </c>
      <c r="C95" s="4">
        <v>5.8029999999999999</v>
      </c>
      <c r="D95" s="3">
        <v>3.5666666666666669</v>
      </c>
      <c r="E95" s="5">
        <f t="shared" si="1"/>
        <v>-2.2363333333333331</v>
      </c>
      <c r="F95" s="3"/>
    </row>
    <row r="96" spans="1:6" x14ac:dyDescent="0.35">
      <c r="A96" s="1">
        <v>25020</v>
      </c>
      <c r="B96" s="4">
        <v>5.8150000000000004</v>
      </c>
      <c r="C96" s="4">
        <v>5.8150000000000004</v>
      </c>
      <c r="D96" s="3">
        <v>3.5333333333333332</v>
      </c>
      <c r="E96" s="5">
        <f t="shared" si="1"/>
        <v>-2.2816666666666672</v>
      </c>
      <c r="F96" s="3"/>
    </row>
    <row r="97" spans="1:6" x14ac:dyDescent="0.35">
      <c r="A97" s="1">
        <v>25112</v>
      </c>
      <c r="B97" s="4">
        <v>5.8259999999999996</v>
      </c>
      <c r="C97" s="4">
        <v>5.8259999999999996</v>
      </c>
      <c r="D97" s="3">
        <v>3.4</v>
      </c>
      <c r="E97" s="5">
        <f t="shared" si="1"/>
        <v>-2.4259999999999997</v>
      </c>
      <c r="F97" s="3"/>
    </row>
    <row r="98" spans="1:6" x14ac:dyDescent="0.35">
      <c r="A98" s="1">
        <v>25204</v>
      </c>
      <c r="B98" s="4">
        <v>5.8380000000000001</v>
      </c>
      <c r="C98" s="4">
        <v>5.8380000000000001</v>
      </c>
      <c r="D98" s="3">
        <v>3.4</v>
      </c>
      <c r="E98" s="5">
        <f t="shared" si="1"/>
        <v>-2.4380000000000002</v>
      </c>
      <c r="F98" s="3"/>
    </row>
    <row r="99" spans="1:6" x14ac:dyDescent="0.35">
      <c r="A99" s="1">
        <v>25294</v>
      </c>
      <c r="B99" s="4">
        <v>5.851</v>
      </c>
      <c r="C99" s="4">
        <v>5.851</v>
      </c>
      <c r="D99" s="3">
        <v>3.4333333333333331</v>
      </c>
      <c r="E99" s="5">
        <f t="shared" si="1"/>
        <v>-2.4176666666666669</v>
      </c>
      <c r="F99" s="3"/>
    </row>
    <row r="100" spans="1:6" x14ac:dyDescent="0.35">
      <c r="A100" s="1">
        <v>25385</v>
      </c>
      <c r="B100" s="4">
        <v>5.8630000000000004</v>
      </c>
      <c r="C100" s="4">
        <v>5.8630000000000004</v>
      </c>
      <c r="D100" s="3">
        <v>3.5666666666666669</v>
      </c>
      <c r="E100" s="5">
        <f t="shared" si="1"/>
        <v>-2.2963333333333336</v>
      </c>
      <c r="F100" s="3"/>
    </row>
    <row r="101" spans="1:6" x14ac:dyDescent="0.35">
      <c r="A101" s="1">
        <v>25477</v>
      </c>
      <c r="B101" s="4">
        <v>5.8760000000000003</v>
      </c>
      <c r="C101" s="4">
        <v>5.8760000000000003</v>
      </c>
      <c r="D101" s="3">
        <v>3.5666666666666669</v>
      </c>
      <c r="E101" s="5">
        <f t="shared" si="1"/>
        <v>-2.3093333333333335</v>
      </c>
      <c r="F101" s="3"/>
    </row>
    <row r="102" spans="1:6" x14ac:dyDescent="0.35">
      <c r="A102" s="1">
        <v>25569</v>
      </c>
      <c r="B102" s="4">
        <v>5.89</v>
      </c>
      <c r="C102" s="4">
        <v>5.89</v>
      </c>
      <c r="D102" s="3">
        <v>4.166666666666667</v>
      </c>
      <c r="E102" s="5">
        <f t="shared" si="1"/>
        <v>-1.7233333333333327</v>
      </c>
      <c r="F102" s="3"/>
    </row>
    <row r="103" spans="1:6" x14ac:dyDescent="0.35">
      <c r="A103" s="1">
        <v>25659</v>
      </c>
      <c r="B103" s="4">
        <v>5.9039999999999999</v>
      </c>
      <c r="C103" s="4">
        <v>5.9039999999999999</v>
      </c>
      <c r="D103" s="3">
        <v>4.7666666666666666</v>
      </c>
      <c r="E103" s="5">
        <f t="shared" si="1"/>
        <v>-1.1373333333333333</v>
      </c>
      <c r="F103" s="3"/>
    </row>
    <row r="104" spans="1:6" x14ac:dyDescent="0.35">
      <c r="A104" s="1">
        <v>25750</v>
      </c>
      <c r="B104" s="4">
        <v>5.9180000000000001</v>
      </c>
      <c r="C104" s="4">
        <v>5.9180000000000001</v>
      </c>
      <c r="D104" s="3">
        <v>5.166666666666667</v>
      </c>
      <c r="E104" s="5">
        <f t="shared" si="1"/>
        <v>-0.75133333333333319</v>
      </c>
      <c r="F104" s="3"/>
    </row>
    <row r="105" spans="1:6" x14ac:dyDescent="0.35">
      <c r="A105" s="1">
        <v>25842</v>
      </c>
      <c r="B105" s="4">
        <v>5.9320000000000004</v>
      </c>
      <c r="C105" s="4">
        <v>5.9320000000000004</v>
      </c>
      <c r="D105" s="3">
        <v>5.833333333333333</v>
      </c>
      <c r="E105" s="5">
        <f t="shared" si="1"/>
        <v>-9.8666666666667346E-2</v>
      </c>
      <c r="F105" s="3"/>
    </row>
    <row r="106" spans="1:6" x14ac:dyDescent="0.35">
      <c r="A106" s="1">
        <v>25934</v>
      </c>
      <c r="B106" s="4">
        <v>5.9470000000000001</v>
      </c>
      <c r="C106" s="4">
        <v>5.9470000000000001</v>
      </c>
      <c r="D106" s="3">
        <v>5.9333333333333336</v>
      </c>
      <c r="E106" s="5">
        <f t="shared" si="1"/>
        <v>-1.3666666666666494E-2</v>
      </c>
      <c r="F106" s="3"/>
    </row>
    <row r="107" spans="1:6" x14ac:dyDescent="0.35">
      <c r="A107" s="1">
        <v>26024</v>
      </c>
      <c r="B107" s="4">
        <v>5.9630000000000001</v>
      </c>
      <c r="C107" s="4">
        <v>5.9630000000000001</v>
      </c>
      <c r="D107" s="3">
        <v>5.9</v>
      </c>
      <c r="E107" s="5">
        <f t="shared" si="1"/>
        <v>-6.2999999999999723E-2</v>
      </c>
      <c r="F107" s="3"/>
    </row>
    <row r="108" spans="1:6" x14ac:dyDescent="0.35">
      <c r="A108" s="1">
        <v>26115</v>
      </c>
      <c r="B108" s="4">
        <v>5.9779999999999998</v>
      </c>
      <c r="C108" s="4">
        <v>5.9779999999999998</v>
      </c>
      <c r="D108" s="3">
        <v>6.0333333333333332</v>
      </c>
      <c r="E108" s="5">
        <f t="shared" si="1"/>
        <v>5.5333333333333456E-2</v>
      </c>
      <c r="F108" s="3"/>
    </row>
    <row r="109" spans="1:6" x14ac:dyDescent="0.35">
      <c r="A109" s="1">
        <v>26207</v>
      </c>
      <c r="B109" s="4">
        <v>5.9939999999999998</v>
      </c>
      <c r="C109" s="4">
        <v>5.9939999999999998</v>
      </c>
      <c r="D109" s="3">
        <v>5.9333333333333336</v>
      </c>
      <c r="E109" s="5">
        <f t="shared" si="1"/>
        <v>-6.0666666666666202E-2</v>
      </c>
      <c r="F109" s="3"/>
    </row>
    <row r="110" spans="1:6" x14ac:dyDescent="0.35">
      <c r="A110" s="1">
        <v>26299</v>
      </c>
      <c r="B110" s="4">
        <v>6.0090000000000003</v>
      </c>
      <c r="C110" s="4">
        <v>6.0090000000000003</v>
      </c>
      <c r="D110" s="3">
        <v>5.7666666666666666</v>
      </c>
      <c r="E110" s="5">
        <f t="shared" si="1"/>
        <v>-0.24233333333333373</v>
      </c>
      <c r="F110" s="3"/>
    </row>
    <row r="111" spans="1:6" x14ac:dyDescent="0.35">
      <c r="A111" s="1">
        <v>26390</v>
      </c>
      <c r="B111" s="4">
        <v>6.0250000000000004</v>
      </c>
      <c r="C111" s="4">
        <v>6.0250000000000004</v>
      </c>
      <c r="D111" s="3">
        <v>5.7</v>
      </c>
      <c r="E111" s="5">
        <f t="shared" si="1"/>
        <v>-0.32500000000000018</v>
      </c>
      <c r="F111" s="3"/>
    </row>
    <row r="112" spans="1:6" x14ac:dyDescent="0.35">
      <c r="A112" s="1">
        <v>26481</v>
      </c>
      <c r="B112" s="4">
        <v>6.0410000000000004</v>
      </c>
      <c r="C112" s="4">
        <v>6.0410000000000004</v>
      </c>
      <c r="D112" s="3">
        <v>5.5666666666666664</v>
      </c>
      <c r="E112" s="5">
        <f t="shared" si="1"/>
        <v>-0.47433333333333394</v>
      </c>
      <c r="F112" s="3"/>
    </row>
    <row r="113" spans="1:6" x14ac:dyDescent="0.35">
      <c r="A113" s="1">
        <v>26573</v>
      </c>
      <c r="B113" s="4">
        <v>6.056</v>
      </c>
      <c r="C113" s="4">
        <v>6.056</v>
      </c>
      <c r="D113" s="3">
        <v>5.3666666666666671</v>
      </c>
      <c r="E113" s="5">
        <f t="shared" si="1"/>
        <v>-0.68933333333333291</v>
      </c>
      <c r="F113" s="3"/>
    </row>
    <row r="114" spans="1:6" x14ac:dyDescent="0.35">
      <c r="A114" s="1">
        <v>26665</v>
      </c>
      <c r="B114" s="4">
        <v>6.0709999999999997</v>
      </c>
      <c r="C114" s="4">
        <v>6.0709999999999997</v>
      </c>
      <c r="D114" s="3">
        <v>4.9333333333333336</v>
      </c>
      <c r="E114" s="5">
        <f t="shared" si="1"/>
        <v>-1.1376666666666662</v>
      </c>
      <c r="F114" s="3"/>
    </row>
    <row r="115" spans="1:6" x14ac:dyDescent="0.35">
      <c r="A115" s="1">
        <v>26755</v>
      </c>
      <c r="B115" s="4">
        <v>6.0860000000000003</v>
      </c>
      <c r="C115" s="4">
        <v>6.0860000000000003</v>
      </c>
      <c r="D115" s="3">
        <v>4.9333333333333336</v>
      </c>
      <c r="E115" s="5">
        <f t="shared" si="1"/>
        <v>-1.1526666666666667</v>
      </c>
      <c r="F115" s="3"/>
    </row>
    <row r="116" spans="1:6" x14ac:dyDescent="0.35">
      <c r="A116" s="1">
        <v>26846</v>
      </c>
      <c r="B116" s="4">
        <v>6.1</v>
      </c>
      <c r="C116" s="4">
        <v>6.1</v>
      </c>
      <c r="D116" s="3">
        <v>4.8</v>
      </c>
      <c r="E116" s="5">
        <f t="shared" si="1"/>
        <v>-1.2999999999999998</v>
      </c>
      <c r="F116" s="3"/>
    </row>
    <row r="117" spans="1:6" x14ac:dyDescent="0.35">
      <c r="A117" s="1">
        <v>26938</v>
      </c>
      <c r="B117" s="4">
        <v>6.1130000000000004</v>
      </c>
      <c r="C117" s="4">
        <v>6.1130000000000004</v>
      </c>
      <c r="D117" s="3">
        <v>4.7666666666666666</v>
      </c>
      <c r="E117" s="5">
        <f t="shared" si="1"/>
        <v>-1.3463333333333338</v>
      </c>
      <c r="F117" s="3"/>
    </row>
    <row r="118" spans="1:6" x14ac:dyDescent="0.35">
      <c r="A118" s="1">
        <v>27030</v>
      </c>
      <c r="B118" s="4">
        <v>6.1260000000000003</v>
      </c>
      <c r="C118" s="4">
        <v>6.1260000000000003</v>
      </c>
      <c r="D118" s="3">
        <v>5.1333333333333329</v>
      </c>
      <c r="E118" s="5">
        <f t="shared" si="1"/>
        <v>-0.99266666666666747</v>
      </c>
      <c r="F118" s="3"/>
    </row>
    <row r="119" spans="1:6" x14ac:dyDescent="0.35">
      <c r="A119" s="1">
        <v>27120</v>
      </c>
      <c r="B119" s="4">
        <v>6.1379999999999999</v>
      </c>
      <c r="C119" s="4">
        <v>6.1379999999999999</v>
      </c>
      <c r="D119" s="3">
        <v>5.2</v>
      </c>
      <c r="E119" s="5">
        <f t="shared" si="1"/>
        <v>-0.93799999999999972</v>
      </c>
      <c r="F119" s="3"/>
    </row>
    <row r="120" spans="1:6" x14ac:dyDescent="0.35">
      <c r="A120" s="1">
        <v>27211</v>
      </c>
      <c r="B120" s="4">
        <v>6.15</v>
      </c>
      <c r="C120" s="4">
        <v>6.15</v>
      </c>
      <c r="D120" s="3">
        <v>5.6333333333333329</v>
      </c>
      <c r="E120" s="5">
        <f t="shared" si="1"/>
        <v>-0.5166666666666675</v>
      </c>
      <c r="F120" s="3"/>
    </row>
    <row r="121" spans="1:6" x14ac:dyDescent="0.35">
      <c r="A121" s="1">
        <v>27303</v>
      </c>
      <c r="B121" s="4">
        <v>6.16</v>
      </c>
      <c r="C121" s="4">
        <v>6.16</v>
      </c>
      <c r="D121" s="3">
        <v>6.6</v>
      </c>
      <c r="E121" s="5">
        <f t="shared" si="1"/>
        <v>0.4399999999999995</v>
      </c>
      <c r="F121" s="3"/>
    </row>
    <row r="122" spans="1:6" x14ac:dyDescent="0.35">
      <c r="A122" s="1">
        <v>27395</v>
      </c>
      <c r="B122" s="4">
        <v>6.17</v>
      </c>
      <c r="C122" s="4">
        <v>6.17</v>
      </c>
      <c r="D122" s="3">
        <v>8.2666666666666675</v>
      </c>
      <c r="E122" s="5">
        <f t="shared" si="1"/>
        <v>2.0966666666666676</v>
      </c>
      <c r="F122" s="3"/>
    </row>
    <row r="123" spans="1:6" x14ac:dyDescent="0.35">
      <c r="A123" s="1">
        <v>27485</v>
      </c>
      <c r="B123" s="4">
        <v>6.18</v>
      </c>
      <c r="C123" s="4">
        <v>6.18</v>
      </c>
      <c r="D123" s="3">
        <v>8.8666666666666671</v>
      </c>
      <c r="E123" s="5">
        <f t="shared" si="1"/>
        <v>2.6866666666666674</v>
      </c>
      <c r="F123" s="3"/>
    </row>
    <row r="124" spans="1:6" x14ac:dyDescent="0.35">
      <c r="A124" s="1">
        <v>27576</v>
      </c>
      <c r="B124" s="4">
        <v>6.1879999999999997</v>
      </c>
      <c r="C124" s="4">
        <v>6.1879999999999997</v>
      </c>
      <c r="D124" s="3">
        <v>8.4666666666666668</v>
      </c>
      <c r="E124" s="5">
        <f t="shared" si="1"/>
        <v>2.2786666666666671</v>
      </c>
      <c r="F124" s="3"/>
    </row>
    <row r="125" spans="1:6" x14ac:dyDescent="0.35">
      <c r="A125" s="1">
        <v>27668</v>
      </c>
      <c r="B125" s="4">
        <v>6.1970000000000001</v>
      </c>
      <c r="C125" s="4">
        <v>6.1970000000000001</v>
      </c>
      <c r="D125" s="3">
        <v>8.3000000000000007</v>
      </c>
      <c r="E125" s="5">
        <f t="shared" si="1"/>
        <v>2.1030000000000006</v>
      </c>
      <c r="F125" s="3"/>
    </row>
    <row r="126" spans="1:6" x14ac:dyDescent="0.35">
      <c r="A126" s="1">
        <v>27760</v>
      </c>
      <c r="B126" s="4">
        <v>6.2039999999999997</v>
      </c>
      <c r="C126" s="4">
        <v>6.2039999999999997</v>
      </c>
      <c r="D126" s="3">
        <v>7.7333333333333334</v>
      </c>
      <c r="E126" s="5">
        <f t="shared" si="1"/>
        <v>1.5293333333333337</v>
      </c>
      <c r="F126" s="3"/>
    </row>
    <row r="127" spans="1:6" x14ac:dyDescent="0.35">
      <c r="A127" s="1">
        <v>27851</v>
      </c>
      <c r="B127" s="4">
        <v>6.2110000000000003</v>
      </c>
      <c r="C127" s="4">
        <v>6.2110000000000003</v>
      </c>
      <c r="D127" s="3">
        <v>7.5666666666666664</v>
      </c>
      <c r="E127" s="5">
        <f t="shared" si="1"/>
        <v>1.3556666666666661</v>
      </c>
      <c r="F127" s="3"/>
    </row>
    <row r="128" spans="1:6" x14ac:dyDescent="0.35">
      <c r="A128" s="1">
        <v>27942</v>
      </c>
      <c r="B128" s="4">
        <v>6.2169999999999996</v>
      </c>
      <c r="C128" s="4">
        <v>6.2169999999999996</v>
      </c>
      <c r="D128" s="3">
        <v>7.7333333333333334</v>
      </c>
      <c r="E128" s="5">
        <f t="shared" si="1"/>
        <v>1.5163333333333338</v>
      </c>
      <c r="F128" s="3"/>
    </row>
    <row r="129" spans="1:6" x14ac:dyDescent="0.35">
      <c r="A129" s="1">
        <v>28034</v>
      </c>
      <c r="B129" s="4">
        <v>6.2229999999999999</v>
      </c>
      <c r="C129" s="4">
        <v>6.2229999999999999</v>
      </c>
      <c r="D129" s="3">
        <v>7.7666666666666666</v>
      </c>
      <c r="E129" s="5">
        <f t="shared" si="1"/>
        <v>1.5436666666666667</v>
      </c>
      <c r="F129" s="3"/>
    </row>
    <row r="130" spans="1:6" x14ac:dyDescent="0.35">
      <c r="A130" s="1">
        <v>28126</v>
      </c>
      <c r="B130" s="4">
        <v>6.2270000000000003</v>
      </c>
      <c r="C130" s="4">
        <v>6.2270000000000003</v>
      </c>
      <c r="D130" s="3">
        <v>7.5</v>
      </c>
      <c r="E130" s="5">
        <f t="shared" si="1"/>
        <v>1.2729999999999997</v>
      </c>
      <c r="F130" s="3"/>
    </row>
    <row r="131" spans="1:6" x14ac:dyDescent="0.35">
      <c r="A131" s="1">
        <v>28216</v>
      </c>
      <c r="B131" s="4">
        <v>6.2320000000000002</v>
      </c>
      <c r="C131" s="4">
        <v>6.2320000000000002</v>
      </c>
      <c r="D131" s="3">
        <v>7.1333333333333329</v>
      </c>
      <c r="E131" s="5">
        <f t="shared" si="1"/>
        <v>0.90133333333333265</v>
      </c>
      <c r="F131" s="3"/>
    </row>
    <row r="132" spans="1:6" x14ac:dyDescent="0.35">
      <c r="A132" s="1">
        <v>28307</v>
      </c>
      <c r="B132" s="4">
        <v>6.2350000000000003</v>
      </c>
      <c r="C132" s="4">
        <v>6.2350000000000003</v>
      </c>
      <c r="D132" s="3">
        <v>6.9</v>
      </c>
      <c r="E132" s="5">
        <f t="shared" si="1"/>
        <v>0.66500000000000004</v>
      </c>
      <c r="F132" s="3"/>
    </row>
    <row r="133" spans="1:6" x14ac:dyDescent="0.35">
      <c r="A133" s="1">
        <v>28399</v>
      </c>
      <c r="B133" s="4">
        <v>6.2370000000000001</v>
      </c>
      <c r="C133" s="4">
        <v>6.2370000000000001</v>
      </c>
      <c r="D133" s="3">
        <v>6.666666666666667</v>
      </c>
      <c r="E133" s="5">
        <f t="shared" si="1"/>
        <v>0.42966666666666686</v>
      </c>
      <c r="F133" s="3"/>
    </row>
    <row r="134" spans="1:6" x14ac:dyDescent="0.35">
      <c r="A134" s="1">
        <v>28491</v>
      </c>
      <c r="B134" s="4">
        <v>6.2389999999999999</v>
      </c>
      <c r="C134" s="4">
        <v>6.2389999999999999</v>
      </c>
      <c r="D134" s="3">
        <v>6.333333333333333</v>
      </c>
      <c r="E134" s="5">
        <f t="shared" si="1"/>
        <v>9.4333333333333158E-2</v>
      </c>
      <c r="F134" s="3"/>
    </row>
    <row r="135" spans="1:6" x14ac:dyDescent="0.35">
      <c r="A135" s="1">
        <v>28581</v>
      </c>
      <c r="B135" s="4">
        <v>6.2389999999999999</v>
      </c>
      <c r="C135" s="4">
        <v>6.2389999999999999</v>
      </c>
      <c r="D135" s="3">
        <v>6</v>
      </c>
      <c r="E135" s="5">
        <f t="shared" si="1"/>
        <v>-0.23899999999999988</v>
      </c>
      <c r="F135" s="3"/>
    </row>
    <row r="136" spans="1:6" x14ac:dyDescent="0.35">
      <c r="A136" s="1">
        <v>28672</v>
      </c>
      <c r="B136" s="4">
        <v>6.2389999999999999</v>
      </c>
      <c r="C136" s="4">
        <v>6.2389999999999999</v>
      </c>
      <c r="D136" s="3">
        <v>6.0333333333333332</v>
      </c>
      <c r="E136" s="5">
        <f t="shared" si="1"/>
        <v>-0.20566666666666666</v>
      </c>
      <c r="F136" s="3"/>
    </row>
    <row r="137" spans="1:6" x14ac:dyDescent="0.35">
      <c r="A137" s="1">
        <v>28764</v>
      </c>
      <c r="B137" s="4">
        <v>6.2380000000000004</v>
      </c>
      <c r="C137" s="4">
        <v>6.2380000000000004</v>
      </c>
      <c r="D137" s="3">
        <v>5.9</v>
      </c>
      <c r="E137" s="5">
        <f t="shared" si="1"/>
        <v>-0.33800000000000008</v>
      </c>
      <c r="F137" s="3"/>
    </row>
    <row r="138" spans="1:6" x14ac:dyDescent="0.35">
      <c r="A138" s="1">
        <v>28856</v>
      </c>
      <c r="B138" s="4">
        <v>6.2350000000000003</v>
      </c>
      <c r="C138" s="4">
        <v>6.2350000000000003</v>
      </c>
      <c r="D138" s="3">
        <v>5.8666666666666671</v>
      </c>
      <c r="E138" s="5">
        <f t="shared" si="1"/>
        <v>-0.36833333333333318</v>
      </c>
      <c r="F138" s="3"/>
    </row>
    <row r="139" spans="1:6" x14ac:dyDescent="0.35">
      <c r="A139" s="1">
        <v>28946</v>
      </c>
      <c r="B139" s="4">
        <v>6.2320000000000002</v>
      </c>
      <c r="C139" s="4">
        <v>6.2320000000000002</v>
      </c>
      <c r="D139" s="3">
        <v>5.7</v>
      </c>
      <c r="E139" s="5">
        <f t="shared" si="1"/>
        <v>-0.53200000000000003</v>
      </c>
      <c r="F139" s="3"/>
    </row>
    <row r="140" spans="1:6" x14ac:dyDescent="0.35">
      <c r="A140" s="1">
        <v>29037</v>
      </c>
      <c r="B140" s="4">
        <v>6.2279999999999998</v>
      </c>
      <c r="C140" s="4">
        <v>6.2279999999999998</v>
      </c>
      <c r="D140" s="3">
        <v>5.8666666666666671</v>
      </c>
      <c r="E140" s="5">
        <f t="shared" si="1"/>
        <v>-0.36133333333333262</v>
      </c>
      <c r="F140" s="3"/>
    </row>
    <row r="141" spans="1:6" x14ac:dyDescent="0.35">
      <c r="A141" s="1">
        <v>29129</v>
      </c>
      <c r="B141" s="4">
        <v>6.2229999999999999</v>
      </c>
      <c r="C141" s="4">
        <v>6.2229999999999999</v>
      </c>
      <c r="D141" s="3">
        <v>5.9666666666666668</v>
      </c>
      <c r="E141" s="5">
        <f t="shared" si="1"/>
        <v>-0.25633333333333308</v>
      </c>
      <c r="F141" s="3"/>
    </row>
    <row r="142" spans="1:6" x14ac:dyDescent="0.35">
      <c r="A142" s="1">
        <v>29221</v>
      </c>
      <c r="B142" s="4">
        <v>6.2169999999999996</v>
      </c>
      <c r="C142" s="4">
        <v>6.2169999999999996</v>
      </c>
      <c r="D142" s="3">
        <v>6.3</v>
      </c>
      <c r="E142" s="5">
        <f t="shared" si="1"/>
        <v>8.3000000000000185E-2</v>
      </c>
      <c r="F142" s="3"/>
    </row>
    <row r="143" spans="1:6" x14ac:dyDescent="0.35">
      <c r="A143" s="1">
        <v>29312</v>
      </c>
      <c r="B143" s="4">
        <v>6.21</v>
      </c>
      <c r="C143" s="4">
        <v>6.21</v>
      </c>
      <c r="D143" s="3">
        <v>7.333333333333333</v>
      </c>
      <c r="E143" s="5">
        <f t="shared" si="1"/>
        <v>1.1233333333333331</v>
      </c>
      <c r="F143" s="3"/>
    </row>
    <row r="144" spans="1:6" x14ac:dyDescent="0.35">
      <c r="A144" s="1">
        <v>29403</v>
      </c>
      <c r="B144" s="4">
        <v>6.2030000000000003</v>
      </c>
      <c r="C144" s="4">
        <v>6.2030000000000003</v>
      </c>
      <c r="D144" s="3">
        <v>7.666666666666667</v>
      </c>
      <c r="E144" s="5">
        <f t="shared" si="1"/>
        <v>1.4636666666666667</v>
      </c>
      <c r="F144" s="3"/>
    </row>
    <row r="145" spans="1:6" x14ac:dyDescent="0.35">
      <c r="A145" s="1">
        <v>29495</v>
      </c>
      <c r="B145" s="4">
        <v>6.1950000000000003</v>
      </c>
      <c r="C145" s="4">
        <v>6.1950000000000003</v>
      </c>
      <c r="D145" s="3">
        <v>7.4</v>
      </c>
      <c r="E145" s="5">
        <f t="shared" si="1"/>
        <v>1.2050000000000001</v>
      </c>
      <c r="F145" s="3"/>
    </row>
    <row r="146" spans="1:6" x14ac:dyDescent="0.35">
      <c r="A146" s="1">
        <v>29587</v>
      </c>
      <c r="B146" s="4">
        <v>6.1870000000000003</v>
      </c>
      <c r="C146" s="4">
        <v>6.1870000000000003</v>
      </c>
      <c r="D146" s="3">
        <v>7.4333333333333336</v>
      </c>
      <c r="E146" s="5">
        <f t="shared" si="1"/>
        <v>1.2463333333333333</v>
      </c>
      <c r="F146" s="3"/>
    </row>
    <row r="147" spans="1:6" x14ac:dyDescent="0.35">
      <c r="A147" s="1">
        <v>29677</v>
      </c>
      <c r="B147" s="4">
        <v>6.1779999999999999</v>
      </c>
      <c r="C147" s="4">
        <v>6.1779999999999999</v>
      </c>
      <c r="D147" s="3">
        <v>7.4</v>
      </c>
      <c r="E147" s="5">
        <f t="shared" ref="E147:E210" si="2">D147-C147</f>
        <v>1.2220000000000004</v>
      </c>
      <c r="F147" s="3"/>
    </row>
    <row r="148" spans="1:6" x14ac:dyDescent="0.35">
      <c r="A148" s="1">
        <v>29768</v>
      </c>
      <c r="B148" s="4">
        <v>6.1689999999999996</v>
      </c>
      <c r="C148" s="4">
        <v>6.1689999999999996</v>
      </c>
      <c r="D148" s="3">
        <v>7.4</v>
      </c>
      <c r="E148" s="5">
        <f t="shared" si="2"/>
        <v>1.2310000000000008</v>
      </c>
      <c r="F148" s="3"/>
    </row>
    <row r="149" spans="1:6" x14ac:dyDescent="0.35">
      <c r="A149" s="1">
        <v>29860</v>
      </c>
      <c r="B149" s="4">
        <v>6.16</v>
      </c>
      <c r="C149" s="4">
        <v>6.16</v>
      </c>
      <c r="D149" s="3">
        <v>8.2333333333333325</v>
      </c>
      <c r="E149" s="5">
        <f t="shared" si="2"/>
        <v>2.0733333333333324</v>
      </c>
      <c r="F149" s="3"/>
    </row>
    <row r="150" spans="1:6" x14ac:dyDescent="0.35">
      <c r="A150" s="1">
        <v>29952</v>
      </c>
      <c r="B150" s="4">
        <v>6.15</v>
      </c>
      <c r="C150" s="4">
        <v>6.15</v>
      </c>
      <c r="D150" s="3">
        <v>8.8333333333333339</v>
      </c>
      <c r="E150" s="5">
        <f t="shared" si="2"/>
        <v>2.6833333333333336</v>
      </c>
      <c r="F150" s="3"/>
    </row>
    <row r="151" spans="1:6" x14ac:dyDescent="0.35">
      <c r="A151" s="1">
        <v>30042</v>
      </c>
      <c r="B151" s="4">
        <v>6.141</v>
      </c>
      <c r="C151" s="4">
        <v>6.141</v>
      </c>
      <c r="D151" s="3">
        <v>9.4333333333333336</v>
      </c>
      <c r="E151" s="5">
        <f t="shared" si="2"/>
        <v>3.2923333333333336</v>
      </c>
      <c r="F151" s="3"/>
    </row>
    <row r="152" spans="1:6" x14ac:dyDescent="0.35">
      <c r="A152" s="1">
        <v>30133</v>
      </c>
      <c r="B152" s="4">
        <v>6.1310000000000002</v>
      </c>
      <c r="C152" s="4">
        <v>6.1310000000000002</v>
      </c>
      <c r="D152" s="3">
        <v>9.9</v>
      </c>
      <c r="E152" s="5">
        <f t="shared" si="2"/>
        <v>3.7690000000000001</v>
      </c>
      <c r="F152" s="3"/>
    </row>
    <row r="153" spans="1:6" x14ac:dyDescent="0.35">
      <c r="A153" s="1">
        <v>30225</v>
      </c>
      <c r="B153" s="4">
        <v>6.1219999999999999</v>
      </c>
      <c r="C153" s="4">
        <v>6.1219999999999999</v>
      </c>
      <c r="D153" s="3">
        <v>10.666666666666666</v>
      </c>
      <c r="E153" s="5">
        <f t="shared" si="2"/>
        <v>4.5446666666666662</v>
      </c>
      <c r="F153" s="3"/>
    </row>
    <row r="154" spans="1:6" x14ac:dyDescent="0.35">
      <c r="A154" s="1">
        <v>30317</v>
      </c>
      <c r="B154" s="4">
        <v>6.1120000000000001</v>
      </c>
      <c r="C154" s="4">
        <v>6.1120000000000001</v>
      </c>
      <c r="D154" s="3">
        <v>10.366666666666667</v>
      </c>
      <c r="E154" s="5">
        <f t="shared" si="2"/>
        <v>4.254666666666667</v>
      </c>
      <c r="F154" s="3"/>
    </row>
    <row r="155" spans="1:6" x14ac:dyDescent="0.35">
      <c r="A155" s="1">
        <v>30407</v>
      </c>
      <c r="B155" s="4">
        <v>6.1029999999999998</v>
      </c>
      <c r="C155" s="4">
        <v>6.1029999999999998</v>
      </c>
      <c r="D155" s="3">
        <v>10.133333333333333</v>
      </c>
      <c r="E155" s="5">
        <f t="shared" si="2"/>
        <v>4.0303333333333331</v>
      </c>
      <c r="F155" s="3"/>
    </row>
    <row r="156" spans="1:6" x14ac:dyDescent="0.35">
      <c r="A156" s="1">
        <v>30498</v>
      </c>
      <c r="B156" s="4">
        <v>6.0940000000000003</v>
      </c>
      <c r="C156" s="4">
        <v>6.0940000000000003</v>
      </c>
      <c r="D156" s="3">
        <v>9.3666666666666671</v>
      </c>
      <c r="E156" s="5">
        <f t="shared" si="2"/>
        <v>3.2726666666666668</v>
      </c>
      <c r="F156" s="3"/>
    </row>
    <row r="157" spans="1:6" x14ac:dyDescent="0.35">
      <c r="A157" s="1">
        <v>30590</v>
      </c>
      <c r="B157" s="4">
        <v>6.085</v>
      </c>
      <c r="C157" s="4">
        <v>6.085</v>
      </c>
      <c r="D157" s="3">
        <v>8.5333333333333332</v>
      </c>
      <c r="E157" s="5">
        <f t="shared" si="2"/>
        <v>2.4483333333333333</v>
      </c>
      <c r="F157" s="3"/>
    </row>
    <row r="158" spans="1:6" x14ac:dyDescent="0.35">
      <c r="A158" s="1">
        <v>30682</v>
      </c>
      <c r="B158" s="4">
        <v>6.0759999999999996</v>
      </c>
      <c r="C158" s="4">
        <v>6.0759999999999996</v>
      </c>
      <c r="D158" s="3">
        <v>7.8666666666666671</v>
      </c>
      <c r="E158" s="5">
        <f t="shared" si="2"/>
        <v>1.7906666666666675</v>
      </c>
      <c r="F158" s="3"/>
    </row>
    <row r="159" spans="1:6" x14ac:dyDescent="0.35">
      <c r="A159" s="1">
        <v>30773</v>
      </c>
      <c r="B159" s="4">
        <v>6.0659999999999998</v>
      </c>
      <c r="C159" s="4">
        <v>6.0659999999999998</v>
      </c>
      <c r="D159" s="3">
        <v>7.4333333333333336</v>
      </c>
      <c r="E159" s="5">
        <f t="shared" si="2"/>
        <v>1.3673333333333337</v>
      </c>
      <c r="F159" s="3"/>
    </row>
    <row r="160" spans="1:6" x14ac:dyDescent="0.35">
      <c r="A160" s="1">
        <v>30864</v>
      </c>
      <c r="B160" s="4">
        <v>6.0570000000000004</v>
      </c>
      <c r="C160" s="4">
        <v>6.0570000000000004</v>
      </c>
      <c r="D160" s="3">
        <v>7.4333333333333336</v>
      </c>
      <c r="E160" s="5">
        <f t="shared" si="2"/>
        <v>1.3763333333333332</v>
      </c>
      <c r="F160" s="3"/>
    </row>
    <row r="161" spans="1:6" x14ac:dyDescent="0.35">
      <c r="A161" s="1">
        <v>30956</v>
      </c>
      <c r="B161" s="4">
        <v>6.048</v>
      </c>
      <c r="C161" s="4">
        <v>6.048</v>
      </c>
      <c r="D161" s="3">
        <v>7.3</v>
      </c>
      <c r="E161" s="5">
        <f t="shared" si="2"/>
        <v>1.2519999999999998</v>
      </c>
      <c r="F161" s="3"/>
    </row>
    <row r="162" spans="1:6" x14ac:dyDescent="0.35">
      <c r="A162" s="1">
        <v>31048</v>
      </c>
      <c r="B162" s="4">
        <v>6.0380000000000003</v>
      </c>
      <c r="C162" s="4">
        <v>6.0380000000000003</v>
      </c>
      <c r="D162" s="3">
        <v>7.2333333333333334</v>
      </c>
      <c r="E162" s="5">
        <f t="shared" si="2"/>
        <v>1.1953333333333331</v>
      </c>
      <c r="F162" s="3"/>
    </row>
    <row r="163" spans="1:6" x14ac:dyDescent="0.35">
      <c r="A163" s="1">
        <v>31138</v>
      </c>
      <c r="B163" s="4">
        <v>6.0289999999999999</v>
      </c>
      <c r="C163" s="4">
        <v>6.0289999999999999</v>
      </c>
      <c r="D163" s="3">
        <v>7.3</v>
      </c>
      <c r="E163" s="5">
        <f t="shared" si="2"/>
        <v>1.2709999999999999</v>
      </c>
      <c r="F163" s="3"/>
    </row>
    <row r="164" spans="1:6" x14ac:dyDescent="0.35">
      <c r="A164" s="1">
        <v>31229</v>
      </c>
      <c r="B164" s="4">
        <v>6.0190000000000001</v>
      </c>
      <c r="C164" s="4">
        <v>6.0190000000000001</v>
      </c>
      <c r="D164" s="3">
        <v>7.2</v>
      </c>
      <c r="E164" s="5">
        <f t="shared" si="2"/>
        <v>1.181</v>
      </c>
      <c r="F164" s="3"/>
    </row>
    <row r="165" spans="1:6" x14ac:dyDescent="0.35">
      <c r="A165" s="1">
        <v>31321</v>
      </c>
      <c r="B165" s="4">
        <v>6.008</v>
      </c>
      <c r="C165" s="4">
        <v>6.008</v>
      </c>
      <c r="D165" s="3">
        <v>7.0333333333333332</v>
      </c>
      <c r="E165" s="5">
        <f t="shared" si="2"/>
        <v>1.0253333333333332</v>
      </c>
      <c r="F165" s="3"/>
    </row>
    <row r="166" spans="1:6" x14ac:dyDescent="0.35">
      <c r="A166" s="1">
        <v>31413</v>
      </c>
      <c r="B166" s="4">
        <v>5.9969999999999999</v>
      </c>
      <c r="C166" s="4">
        <v>5.9969999999999999</v>
      </c>
      <c r="D166" s="3">
        <v>7.0333333333333332</v>
      </c>
      <c r="E166" s="5">
        <f t="shared" si="2"/>
        <v>1.0363333333333333</v>
      </c>
      <c r="F166" s="3"/>
    </row>
    <row r="167" spans="1:6" x14ac:dyDescent="0.35">
      <c r="A167" s="1">
        <v>31503</v>
      </c>
      <c r="B167" s="4">
        <v>5.9859999999999998</v>
      </c>
      <c r="C167" s="4">
        <v>5.9859999999999998</v>
      </c>
      <c r="D167" s="3">
        <v>7.166666666666667</v>
      </c>
      <c r="E167" s="5">
        <f t="shared" si="2"/>
        <v>1.1806666666666672</v>
      </c>
      <c r="F167" s="3"/>
    </row>
    <row r="168" spans="1:6" x14ac:dyDescent="0.35">
      <c r="A168" s="1">
        <v>31594</v>
      </c>
      <c r="B168" s="4">
        <v>5.9729999999999999</v>
      </c>
      <c r="C168" s="4">
        <v>5.9729999999999999</v>
      </c>
      <c r="D168" s="3">
        <v>6.9666666666666668</v>
      </c>
      <c r="E168" s="5">
        <f t="shared" si="2"/>
        <v>0.99366666666666692</v>
      </c>
      <c r="F168" s="3"/>
    </row>
    <row r="169" spans="1:6" x14ac:dyDescent="0.35">
      <c r="A169" s="1">
        <v>31686</v>
      </c>
      <c r="B169" s="4">
        <v>5.9610000000000003</v>
      </c>
      <c r="C169" s="4">
        <v>5.9610000000000003</v>
      </c>
      <c r="D169" s="3">
        <v>6.833333333333333</v>
      </c>
      <c r="E169" s="5">
        <f t="shared" si="2"/>
        <v>0.87233333333333274</v>
      </c>
      <c r="F169" s="3"/>
    </row>
    <row r="170" spans="1:6" x14ac:dyDescent="0.35">
      <c r="A170" s="1">
        <v>31778</v>
      </c>
      <c r="B170" s="4">
        <v>5.9470000000000001</v>
      </c>
      <c r="C170" s="4">
        <v>5.9470000000000001</v>
      </c>
      <c r="D170" s="3">
        <v>6.6</v>
      </c>
      <c r="E170" s="5">
        <f t="shared" si="2"/>
        <v>0.65299999999999958</v>
      </c>
      <c r="F170" s="3"/>
    </row>
    <row r="171" spans="1:6" x14ac:dyDescent="0.35">
      <c r="A171" s="1">
        <v>31868</v>
      </c>
      <c r="B171" s="4">
        <v>5.9329999999999998</v>
      </c>
      <c r="C171" s="4">
        <v>5.9329999999999998</v>
      </c>
      <c r="D171" s="3">
        <v>6.2666666666666666</v>
      </c>
      <c r="E171" s="5">
        <f t="shared" si="2"/>
        <v>0.33366666666666678</v>
      </c>
      <c r="F171" s="3"/>
    </row>
    <row r="172" spans="1:6" x14ac:dyDescent="0.35">
      <c r="A172" s="1">
        <v>31959</v>
      </c>
      <c r="B172" s="4">
        <v>5.9169999999999998</v>
      </c>
      <c r="C172" s="4">
        <v>5.9169999999999998</v>
      </c>
      <c r="D172" s="3">
        <v>6</v>
      </c>
      <c r="E172" s="5">
        <f t="shared" si="2"/>
        <v>8.3000000000000185E-2</v>
      </c>
      <c r="F172" s="3"/>
    </row>
    <row r="173" spans="1:6" x14ac:dyDescent="0.35">
      <c r="A173" s="1">
        <v>32051</v>
      </c>
      <c r="B173" s="4">
        <v>5.9009999999999998</v>
      </c>
      <c r="C173" s="4">
        <v>5.9009999999999998</v>
      </c>
      <c r="D173" s="3">
        <v>5.833333333333333</v>
      </c>
      <c r="E173" s="5">
        <f t="shared" si="2"/>
        <v>-6.7666666666666764E-2</v>
      </c>
      <c r="F173" s="3"/>
    </row>
    <row r="174" spans="1:6" x14ac:dyDescent="0.35">
      <c r="A174" s="1">
        <v>32143</v>
      </c>
      <c r="B174" s="4">
        <v>5.8849999999999998</v>
      </c>
      <c r="C174" s="4">
        <v>5.8849999999999998</v>
      </c>
      <c r="D174" s="3">
        <v>5.7</v>
      </c>
      <c r="E174" s="5">
        <f t="shared" si="2"/>
        <v>-0.18499999999999961</v>
      </c>
      <c r="F174" s="3"/>
    </row>
    <row r="175" spans="1:6" x14ac:dyDescent="0.35">
      <c r="A175" s="1">
        <v>32234</v>
      </c>
      <c r="B175" s="4">
        <v>5.867</v>
      </c>
      <c r="C175" s="4">
        <v>5.867</v>
      </c>
      <c r="D175" s="3">
        <v>5.4666666666666668</v>
      </c>
      <c r="E175" s="5">
        <f t="shared" si="2"/>
        <v>-0.40033333333333321</v>
      </c>
      <c r="F175" s="3"/>
    </row>
    <row r="176" spans="1:6" x14ac:dyDescent="0.35">
      <c r="A176" s="1">
        <v>32325</v>
      </c>
      <c r="B176" s="4">
        <v>5.8490000000000002</v>
      </c>
      <c r="C176" s="4">
        <v>5.8490000000000002</v>
      </c>
      <c r="D176" s="3">
        <v>5.4666666666666668</v>
      </c>
      <c r="E176" s="5">
        <f t="shared" si="2"/>
        <v>-0.38233333333333341</v>
      </c>
      <c r="F176" s="3"/>
    </row>
    <row r="177" spans="1:6" x14ac:dyDescent="0.35">
      <c r="A177" s="1">
        <v>32417</v>
      </c>
      <c r="B177" s="4">
        <v>5.83</v>
      </c>
      <c r="C177" s="4">
        <v>5.83</v>
      </c>
      <c r="D177" s="3">
        <v>5.333333333333333</v>
      </c>
      <c r="E177" s="5">
        <f t="shared" si="2"/>
        <v>-0.49666666666666703</v>
      </c>
      <c r="F177" s="3"/>
    </row>
    <row r="178" spans="1:6" x14ac:dyDescent="0.35">
      <c r="A178" s="1">
        <v>32509</v>
      </c>
      <c r="B178" s="4">
        <v>5.8109999999999999</v>
      </c>
      <c r="C178" s="4">
        <v>5.8109999999999999</v>
      </c>
      <c r="D178" s="3">
        <v>5.2</v>
      </c>
      <c r="E178" s="5">
        <f t="shared" si="2"/>
        <v>-0.61099999999999977</v>
      </c>
      <c r="F178" s="3"/>
    </row>
    <row r="179" spans="1:6" x14ac:dyDescent="0.35">
      <c r="A179" s="1">
        <v>32599</v>
      </c>
      <c r="B179" s="4">
        <v>5.7910000000000004</v>
      </c>
      <c r="C179" s="4">
        <v>5.7910000000000004</v>
      </c>
      <c r="D179" s="3">
        <v>5.2333333333333334</v>
      </c>
      <c r="E179" s="5">
        <f t="shared" si="2"/>
        <v>-0.55766666666666698</v>
      </c>
      <c r="F179" s="3"/>
    </row>
    <row r="180" spans="1:6" x14ac:dyDescent="0.35">
      <c r="A180" s="1">
        <v>32690</v>
      </c>
      <c r="B180" s="4">
        <v>5.7720000000000002</v>
      </c>
      <c r="C180" s="4">
        <v>5.7720000000000002</v>
      </c>
      <c r="D180" s="3">
        <v>5.2333333333333334</v>
      </c>
      <c r="E180" s="5">
        <f t="shared" si="2"/>
        <v>-0.53866666666666685</v>
      </c>
      <c r="F180" s="3"/>
    </row>
    <row r="181" spans="1:6" x14ac:dyDescent="0.35">
      <c r="A181" s="1">
        <v>32782</v>
      </c>
      <c r="B181" s="4">
        <v>5.7519999999999998</v>
      </c>
      <c r="C181" s="4">
        <v>5.7519999999999998</v>
      </c>
      <c r="D181" s="3">
        <v>5.3666666666666671</v>
      </c>
      <c r="E181" s="5">
        <f t="shared" si="2"/>
        <v>-0.38533333333333264</v>
      </c>
      <c r="F181" s="3"/>
    </row>
    <row r="182" spans="1:6" x14ac:dyDescent="0.35">
      <c r="A182" s="1">
        <v>32874</v>
      </c>
      <c r="B182" s="4">
        <v>5.7320000000000002</v>
      </c>
      <c r="C182" s="4">
        <v>5.7320000000000002</v>
      </c>
      <c r="D182" s="3">
        <v>5.3</v>
      </c>
      <c r="E182" s="5">
        <f t="shared" si="2"/>
        <v>-0.43200000000000038</v>
      </c>
      <c r="F182" s="3"/>
    </row>
    <row r="183" spans="1:6" x14ac:dyDescent="0.35">
      <c r="A183" s="1">
        <v>32964</v>
      </c>
      <c r="B183" s="4">
        <v>5.7130000000000001</v>
      </c>
      <c r="C183" s="4">
        <v>5.7130000000000001</v>
      </c>
      <c r="D183" s="3">
        <v>5.333333333333333</v>
      </c>
      <c r="E183" s="5">
        <f t="shared" si="2"/>
        <v>-0.37966666666666704</v>
      </c>
      <c r="F183" s="3"/>
    </row>
    <row r="184" spans="1:6" x14ac:dyDescent="0.35">
      <c r="A184" s="1">
        <v>33055</v>
      </c>
      <c r="B184" s="4">
        <v>5.6929999999999996</v>
      </c>
      <c r="C184" s="4">
        <v>5.6929999999999996</v>
      </c>
      <c r="D184" s="3">
        <v>5.7</v>
      </c>
      <c r="E184" s="5">
        <f t="shared" si="2"/>
        <v>7.0000000000005613E-3</v>
      </c>
      <c r="F184" s="3"/>
    </row>
    <row r="185" spans="1:6" x14ac:dyDescent="0.35">
      <c r="A185" s="1">
        <v>33147</v>
      </c>
      <c r="B185" s="4">
        <v>5.6740000000000004</v>
      </c>
      <c r="C185" s="4">
        <v>5.6740000000000004</v>
      </c>
      <c r="D185" s="3">
        <v>6.1333333333333329</v>
      </c>
      <c r="E185" s="5">
        <f t="shared" si="2"/>
        <v>0.45933333333333248</v>
      </c>
      <c r="F185" s="3"/>
    </row>
    <row r="186" spans="1:6" x14ac:dyDescent="0.35">
      <c r="A186" s="1">
        <v>33239</v>
      </c>
      <c r="B186" s="4">
        <v>5.6559999999999997</v>
      </c>
      <c r="C186" s="4">
        <v>5.6559999999999997</v>
      </c>
      <c r="D186" s="3">
        <v>6.6</v>
      </c>
      <c r="E186" s="5">
        <f t="shared" si="2"/>
        <v>0.94399999999999995</v>
      </c>
      <c r="F186" s="3"/>
    </row>
    <row r="187" spans="1:6" x14ac:dyDescent="0.35">
      <c r="A187" s="1">
        <v>33329</v>
      </c>
      <c r="B187" s="4">
        <v>5.6369999999999996</v>
      </c>
      <c r="C187" s="4">
        <v>5.6369999999999996</v>
      </c>
      <c r="D187" s="3">
        <v>6.833333333333333</v>
      </c>
      <c r="E187" s="5">
        <f t="shared" si="2"/>
        <v>1.1963333333333335</v>
      </c>
      <c r="F187" s="3"/>
    </row>
    <row r="188" spans="1:6" x14ac:dyDescent="0.35">
      <c r="A188" s="1">
        <v>33420</v>
      </c>
      <c r="B188" s="4">
        <v>5.6189999999999998</v>
      </c>
      <c r="C188" s="4">
        <v>5.6189999999999998</v>
      </c>
      <c r="D188" s="3">
        <v>6.8666666666666671</v>
      </c>
      <c r="E188" s="5">
        <f t="shared" si="2"/>
        <v>1.2476666666666674</v>
      </c>
      <c r="F188" s="3"/>
    </row>
    <row r="189" spans="1:6" x14ac:dyDescent="0.35">
      <c r="A189" s="1">
        <v>33512</v>
      </c>
      <c r="B189" s="4">
        <v>5.6020000000000003</v>
      </c>
      <c r="C189" s="4">
        <v>5.6020000000000003</v>
      </c>
      <c r="D189" s="3">
        <v>7.1</v>
      </c>
      <c r="E189" s="5">
        <f t="shared" si="2"/>
        <v>1.4979999999999993</v>
      </c>
      <c r="F189" s="3"/>
    </row>
    <row r="190" spans="1:6" x14ac:dyDescent="0.35">
      <c r="A190" s="1">
        <v>33604</v>
      </c>
      <c r="B190" s="4">
        <v>5.585</v>
      </c>
      <c r="C190" s="4">
        <v>5.585</v>
      </c>
      <c r="D190" s="3">
        <v>7.3666666666666671</v>
      </c>
      <c r="E190" s="5">
        <f t="shared" si="2"/>
        <v>1.7816666666666672</v>
      </c>
      <c r="F190" s="3"/>
    </row>
    <row r="191" spans="1:6" x14ac:dyDescent="0.35">
      <c r="A191" s="1">
        <v>33695</v>
      </c>
      <c r="B191" s="4">
        <v>5.569</v>
      </c>
      <c r="C191" s="4">
        <v>5.569</v>
      </c>
      <c r="D191" s="3">
        <v>7.6</v>
      </c>
      <c r="E191" s="5">
        <f t="shared" si="2"/>
        <v>2.0309999999999997</v>
      </c>
      <c r="F191" s="3"/>
    </row>
    <row r="192" spans="1:6" x14ac:dyDescent="0.35">
      <c r="A192" s="1">
        <v>33786</v>
      </c>
      <c r="B192" s="4">
        <v>5.5529999999999999</v>
      </c>
      <c r="C192" s="4">
        <v>5.5529999999999999</v>
      </c>
      <c r="D192" s="3">
        <v>7.6333333333333329</v>
      </c>
      <c r="E192" s="5">
        <f t="shared" si="2"/>
        <v>2.0803333333333329</v>
      </c>
      <c r="F192" s="3"/>
    </row>
    <row r="193" spans="1:6" x14ac:dyDescent="0.35">
      <c r="A193" s="1">
        <v>33878</v>
      </c>
      <c r="B193" s="4">
        <v>5.5369999999999999</v>
      </c>
      <c r="C193" s="4">
        <v>5.5369999999999999</v>
      </c>
      <c r="D193" s="3">
        <v>7.3666666666666671</v>
      </c>
      <c r="E193" s="5">
        <f t="shared" si="2"/>
        <v>1.8296666666666672</v>
      </c>
      <c r="F193" s="3"/>
    </row>
    <row r="194" spans="1:6" x14ac:dyDescent="0.35">
      <c r="A194" s="1">
        <v>33970</v>
      </c>
      <c r="B194" s="4">
        <v>5.5220000000000002</v>
      </c>
      <c r="C194" s="4">
        <v>5.5220000000000002</v>
      </c>
      <c r="D194" s="3">
        <v>7.1333333333333329</v>
      </c>
      <c r="E194" s="5">
        <f t="shared" si="2"/>
        <v>1.6113333333333326</v>
      </c>
      <c r="F194" s="3"/>
    </row>
    <row r="195" spans="1:6" x14ac:dyDescent="0.35">
      <c r="A195" s="1">
        <v>34060</v>
      </c>
      <c r="B195" s="4">
        <v>5.5069999999999997</v>
      </c>
      <c r="C195" s="4">
        <v>5.5069999999999997</v>
      </c>
      <c r="D195" s="3">
        <v>7.0666666666666664</v>
      </c>
      <c r="E195" s="5">
        <f t="shared" si="2"/>
        <v>1.5596666666666668</v>
      </c>
      <c r="F195" s="3"/>
    </row>
    <row r="196" spans="1:6" x14ac:dyDescent="0.35">
      <c r="A196" s="1">
        <v>34151</v>
      </c>
      <c r="B196" s="4">
        <v>5.4930000000000003</v>
      </c>
      <c r="C196" s="4">
        <v>5.4930000000000003</v>
      </c>
      <c r="D196" s="3">
        <v>6.8</v>
      </c>
      <c r="E196" s="5">
        <f t="shared" si="2"/>
        <v>1.3069999999999995</v>
      </c>
      <c r="F196" s="3"/>
    </row>
    <row r="197" spans="1:6" x14ac:dyDescent="0.35">
      <c r="A197" s="1">
        <v>34243</v>
      </c>
      <c r="B197" s="4">
        <v>5.48</v>
      </c>
      <c r="C197" s="4">
        <v>5.48</v>
      </c>
      <c r="D197" s="3">
        <v>6.6333333333333329</v>
      </c>
      <c r="E197" s="5">
        <f t="shared" si="2"/>
        <v>1.1533333333333324</v>
      </c>
      <c r="F197" s="3"/>
    </row>
    <row r="198" spans="1:6" x14ac:dyDescent="0.35">
      <c r="A198" s="1">
        <v>34335</v>
      </c>
      <c r="B198" s="4">
        <v>5.4669999999999996</v>
      </c>
      <c r="C198" s="4">
        <v>5.4669999999999996</v>
      </c>
      <c r="D198" s="3">
        <v>6.5666666666666664</v>
      </c>
      <c r="E198" s="5">
        <f t="shared" si="2"/>
        <v>1.0996666666666668</v>
      </c>
      <c r="F198" s="3"/>
    </row>
    <row r="199" spans="1:6" x14ac:dyDescent="0.35">
      <c r="A199" s="1">
        <v>34425</v>
      </c>
      <c r="B199" s="4">
        <v>5.4539999999999997</v>
      </c>
      <c r="C199" s="4">
        <v>5.4539999999999997</v>
      </c>
      <c r="D199" s="3">
        <v>6.2</v>
      </c>
      <c r="E199" s="5">
        <f t="shared" si="2"/>
        <v>0.74600000000000044</v>
      </c>
      <c r="F199" s="3"/>
    </row>
    <row r="200" spans="1:6" x14ac:dyDescent="0.35">
      <c r="A200" s="1">
        <v>34516</v>
      </c>
      <c r="B200" s="4">
        <v>5.4420000000000002</v>
      </c>
      <c r="C200" s="4">
        <v>5.4420000000000002</v>
      </c>
      <c r="D200" s="3">
        <v>6</v>
      </c>
      <c r="E200" s="5">
        <f t="shared" si="2"/>
        <v>0.55799999999999983</v>
      </c>
      <c r="F200" s="3"/>
    </row>
    <row r="201" spans="1:6" x14ac:dyDescent="0.35">
      <c r="A201" s="1">
        <v>34608</v>
      </c>
      <c r="B201" s="4">
        <v>5.431</v>
      </c>
      <c r="C201" s="4">
        <v>5.431</v>
      </c>
      <c r="D201" s="3">
        <v>5.6333333333333329</v>
      </c>
      <c r="E201" s="5">
        <f t="shared" si="2"/>
        <v>0.20233333333333281</v>
      </c>
      <c r="F201" s="3"/>
    </row>
    <row r="202" spans="1:6" x14ac:dyDescent="0.35">
      <c r="A202" s="1">
        <v>34700</v>
      </c>
      <c r="B202" s="4">
        <v>5.42</v>
      </c>
      <c r="C202" s="4">
        <v>5.42</v>
      </c>
      <c r="D202" s="3">
        <v>5.4666666666666668</v>
      </c>
      <c r="E202" s="5">
        <f t="shared" si="2"/>
        <v>4.6666666666666856E-2</v>
      </c>
      <c r="F202" s="3"/>
    </row>
    <row r="203" spans="1:6" x14ac:dyDescent="0.35">
      <c r="A203" s="1">
        <v>34790</v>
      </c>
      <c r="B203" s="4">
        <v>5.4089999999999998</v>
      </c>
      <c r="C203" s="4">
        <v>5.4089999999999998</v>
      </c>
      <c r="D203" s="3">
        <v>5.666666666666667</v>
      </c>
      <c r="E203" s="5">
        <f t="shared" si="2"/>
        <v>0.25766666666666715</v>
      </c>
      <c r="F203" s="3"/>
    </row>
    <row r="204" spans="1:6" x14ac:dyDescent="0.35">
      <c r="A204" s="1">
        <v>34881</v>
      </c>
      <c r="B204" s="4">
        <v>5.399</v>
      </c>
      <c r="C204" s="4">
        <v>5.399</v>
      </c>
      <c r="D204" s="3">
        <v>5.666666666666667</v>
      </c>
      <c r="E204" s="5">
        <f t="shared" si="2"/>
        <v>0.26766666666666694</v>
      </c>
      <c r="F204" s="3"/>
    </row>
    <row r="205" spans="1:6" x14ac:dyDescent="0.35">
      <c r="A205" s="1">
        <v>34973</v>
      </c>
      <c r="B205" s="4">
        <v>5.3890000000000002</v>
      </c>
      <c r="C205" s="4">
        <v>5.3890000000000002</v>
      </c>
      <c r="D205" s="3">
        <v>5.5666666666666664</v>
      </c>
      <c r="E205" s="5">
        <f t="shared" si="2"/>
        <v>0.1776666666666662</v>
      </c>
      <c r="F205" s="3"/>
    </row>
    <row r="206" spans="1:6" x14ac:dyDescent="0.35">
      <c r="A206" s="1">
        <v>35065</v>
      </c>
      <c r="B206" s="4">
        <v>5.3789999999999996</v>
      </c>
      <c r="C206" s="4">
        <v>5.3789999999999996</v>
      </c>
      <c r="D206" s="3">
        <v>5.5333333333333332</v>
      </c>
      <c r="E206" s="5">
        <f t="shared" si="2"/>
        <v>0.15433333333333366</v>
      </c>
      <c r="F206" s="3"/>
    </row>
    <row r="207" spans="1:6" x14ac:dyDescent="0.35">
      <c r="A207" s="1">
        <v>35156</v>
      </c>
      <c r="B207" s="4">
        <v>5.3689999999999998</v>
      </c>
      <c r="C207" s="4">
        <v>5.3689999999999998</v>
      </c>
      <c r="D207" s="3">
        <v>5.5</v>
      </c>
      <c r="E207" s="5">
        <f t="shared" si="2"/>
        <v>0.13100000000000023</v>
      </c>
      <c r="F207" s="3"/>
    </row>
    <row r="208" spans="1:6" x14ac:dyDescent="0.35">
      <c r="A208" s="1">
        <v>35247</v>
      </c>
      <c r="B208" s="4">
        <v>5.36</v>
      </c>
      <c r="C208" s="4">
        <v>5.36</v>
      </c>
      <c r="D208" s="3">
        <v>5.2666666666666666</v>
      </c>
      <c r="E208" s="5">
        <f t="shared" si="2"/>
        <v>-9.3333333333333712E-2</v>
      </c>
      <c r="F208" s="3"/>
    </row>
    <row r="209" spans="1:6" x14ac:dyDescent="0.35">
      <c r="A209" s="1">
        <v>35339</v>
      </c>
      <c r="B209" s="4">
        <v>5.35</v>
      </c>
      <c r="C209" s="4">
        <v>5.35</v>
      </c>
      <c r="D209" s="3">
        <v>5.333333333333333</v>
      </c>
      <c r="E209" s="5">
        <f t="shared" si="2"/>
        <v>-1.6666666666666607E-2</v>
      </c>
      <c r="F209" s="3"/>
    </row>
    <row r="210" spans="1:6" x14ac:dyDescent="0.35">
      <c r="A210" s="1">
        <v>35431</v>
      </c>
      <c r="B210" s="4">
        <v>5.3410000000000002</v>
      </c>
      <c r="C210" s="4">
        <v>5.3410000000000002</v>
      </c>
      <c r="D210" s="3">
        <v>5.2333333333333334</v>
      </c>
      <c r="E210" s="5">
        <f t="shared" si="2"/>
        <v>-0.1076666666666668</v>
      </c>
      <c r="F210" s="3"/>
    </row>
    <row r="211" spans="1:6" x14ac:dyDescent="0.35">
      <c r="A211" s="1">
        <v>35521</v>
      </c>
      <c r="B211" s="4">
        <v>5.3319999999999999</v>
      </c>
      <c r="C211" s="4">
        <v>5.3319999999999999</v>
      </c>
      <c r="D211" s="3">
        <v>5</v>
      </c>
      <c r="E211" s="5">
        <f t="shared" ref="E211:E274" si="3">D211-C211</f>
        <v>-0.33199999999999985</v>
      </c>
      <c r="F211" s="3"/>
    </row>
    <row r="212" spans="1:6" x14ac:dyDescent="0.35">
      <c r="A212" s="1">
        <v>35612</v>
      </c>
      <c r="B212" s="4">
        <v>5.3230000000000004</v>
      </c>
      <c r="C212" s="4">
        <v>5.3230000000000004</v>
      </c>
      <c r="D212" s="3">
        <v>4.8666666666666671</v>
      </c>
      <c r="E212" s="5">
        <f t="shared" si="3"/>
        <v>-0.45633333333333326</v>
      </c>
      <c r="F212" s="3"/>
    </row>
    <row r="213" spans="1:6" x14ac:dyDescent="0.35">
      <c r="A213" s="1">
        <v>35704</v>
      </c>
      <c r="B213" s="4">
        <v>5.3129999999999997</v>
      </c>
      <c r="C213" s="4">
        <v>5.3129999999999997</v>
      </c>
      <c r="D213" s="3">
        <v>4.666666666666667</v>
      </c>
      <c r="E213" s="5">
        <f t="shared" si="3"/>
        <v>-0.64633333333333276</v>
      </c>
      <c r="F213" s="3"/>
    </row>
    <row r="214" spans="1:6" x14ac:dyDescent="0.35">
      <c r="A214" s="1">
        <v>35796</v>
      </c>
      <c r="B214" s="4">
        <v>5.3040000000000003</v>
      </c>
      <c r="C214" s="4">
        <v>5.3040000000000003</v>
      </c>
      <c r="D214" s="3">
        <v>4.6333333333333329</v>
      </c>
      <c r="E214" s="5">
        <f t="shared" si="3"/>
        <v>-0.67066666666666741</v>
      </c>
      <c r="F214" s="3"/>
    </row>
    <row r="215" spans="1:6" x14ac:dyDescent="0.35">
      <c r="A215" s="1">
        <v>35886</v>
      </c>
      <c r="B215" s="4">
        <v>5.2939999999999996</v>
      </c>
      <c r="C215" s="4">
        <v>5.2939999999999996</v>
      </c>
      <c r="D215" s="3">
        <v>4.4000000000000004</v>
      </c>
      <c r="E215" s="5">
        <f t="shared" si="3"/>
        <v>-0.89399999999999924</v>
      </c>
      <c r="F215" s="3"/>
    </row>
    <row r="216" spans="1:6" x14ac:dyDescent="0.35">
      <c r="A216" s="1">
        <v>35977</v>
      </c>
      <c r="B216" s="4">
        <v>5.2850000000000001</v>
      </c>
      <c r="C216" s="4">
        <v>5.2850000000000001</v>
      </c>
      <c r="D216" s="3">
        <v>4.5333333333333332</v>
      </c>
      <c r="E216" s="5">
        <f t="shared" si="3"/>
        <v>-0.75166666666666693</v>
      </c>
      <c r="F216" s="3"/>
    </row>
    <row r="217" spans="1:6" x14ac:dyDescent="0.35">
      <c r="A217" s="1">
        <v>36069</v>
      </c>
      <c r="B217" s="4">
        <v>5.2750000000000004</v>
      </c>
      <c r="C217" s="4">
        <v>5.2750000000000004</v>
      </c>
      <c r="D217" s="3">
        <v>4.4333333333333336</v>
      </c>
      <c r="E217" s="5">
        <f t="shared" si="3"/>
        <v>-0.84166666666666679</v>
      </c>
      <c r="F217" s="3"/>
    </row>
    <row r="218" spans="1:6" x14ac:dyDescent="0.35">
      <c r="A218" s="1">
        <v>36161</v>
      </c>
      <c r="B218" s="4">
        <v>5.2649999999999997</v>
      </c>
      <c r="C218" s="4">
        <v>5.2649999999999997</v>
      </c>
      <c r="D218" s="3">
        <v>4.3</v>
      </c>
      <c r="E218" s="5">
        <f t="shared" si="3"/>
        <v>-0.96499999999999986</v>
      </c>
      <c r="F218" s="3"/>
    </row>
    <row r="219" spans="1:6" x14ac:dyDescent="0.35">
      <c r="A219" s="1">
        <v>36251</v>
      </c>
      <c r="B219" s="4">
        <v>5.2549999999999999</v>
      </c>
      <c r="C219" s="4">
        <v>5.2549999999999999</v>
      </c>
      <c r="D219" s="3">
        <v>4.2666666666666666</v>
      </c>
      <c r="E219" s="5">
        <f t="shared" si="3"/>
        <v>-0.98833333333333329</v>
      </c>
      <c r="F219" s="3"/>
    </row>
    <row r="220" spans="1:6" x14ac:dyDescent="0.35">
      <c r="A220" s="1">
        <v>36342</v>
      </c>
      <c r="B220" s="4">
        <v>5.2450000000000001</v>
      </c>
      <c r="C220" s="4">
        <v>5.2450000000000001</v>
      </c>
      <c r="D220" s="3">
        <v>4.2333333333333334</v>
      </c>
      <c r="E220" s="5">
        <f t="shared" si="3"/>
        <v>-1.0116666666666667</v>
      </c>
      <c r="F220" s="3"/>
    </row>
    <row r="221" spans="1:6" x14ac:dyDescent="0.35">
      <c r="A221" s="1">
        <v>36434</v>
      </c>
      <c r="B221" s="4">
        <v>5.2350000000000003</v>
      </c>
      <c r="C221" s="4">
        <v>5.2350000000000003</v>
      </c>
      <c r="D221" s="3">
        <v>4.0666666666666664</v>
      </c>
      <c r="E221" s="5">
        <f t="shared" si="3"/>
        <v>-1.1683333333333339</v>
      </c>
      <c r="F221" s="3"/>
    </row>
    <row r="222" spans="1:6" x14ac:dyDescent="0.35">
      <c r="A222" s="1">
        <v>36526</v>
      </c>
      <c r="B222" s="4">
        <v>5.2240000000000002</v>
      </c>
      <c r="C222" s="4">
        <v>5.2240000000000002</v>
      </c>
      <c r="D222" s="3">
        <v>4.0333333333333332</v>
      </c>
      <c r="E222" s="5">
        <f t="shared" si="3"/>
        <v>-1.190666666666667</v>
      </c>
      <c r="F222" s="3"/>
    </row>
    <row r="223" spans="1:6" x14ac:dyDescent="0.35">
      <c r="A223" s="1">
        <v>36617</v>
      </c>
      <c r="B223" s="4">
        <v>5.2140000000000004</v>
      </c>
      <c r="C223" s="4">
        <v>5.2140000000000004</v>
      </c>
      <c r="D223" s="3">
        <v>3.9333333333333331</v>
      </c>
      <c r="E223" s="5">
        <f t="shared" si="3"/>
        <v>-1.2806666666666673</v>
      </c>
      <c r="F223" s="3"/>
    </row>
    <row r="224" spans="1:6" x14ac:dyDescent="0.35">
      <c r="A224" s="1">
        <v>36708</v>
      </c>
      <c r="B224" s="4">
        <v>5.2039999999999997</v>
      </c>
      <c r="C224" s="4">
        <v>5.2039999999999997</v>
      </c>
      <c r="D224" s="3">
        <v>4</v>
      </c>
      <c r="E224" s="5">
        <f t="shared" si="3"/>
        <v>-1.2039999999999997</v>
      </c>
      <c r="F224" s="3"/>
    </row>
    <row r="225" spans="1:6" x14ac:dyDescent="0.35">
      <c r="A225" s="1">
        <v>36800</v>
      </c>
      <c r="B225" s="4">
        <v>5.1929999999999996</v>
      </c>
      <c r="C225" s="4">
        <v>5.1929999999999996</v>
      </c>
      <c r="D225" s="3">
        <v>3.9</v>
      </c>
      <c r="E225" s="5">
        <f t="shared" si="3"/>
        <v>-1.2929999999999997</v>
      </c>
      <c r="F225" s="3"/>
    </row>
    <row r="226" spans="1:6" x14ac:dyDescent="0.35">
      <c r="A226" s="1">
        <v>36892</v>
      </c>
      <c r="B226" s="4">
        <v>5.1829999999999998</v>
      </c>
      <c r="C226" s="4">
        <v>5.1829999999999998</v>
      </c>
      <c r="D226" s="3">
        <v>4.2333333333333334</v>
      </c>
      <c r="E226" s="5">
        <f t="shared" si="3"/>
        <v>-0.94966666666666644</v>
      </c>
      <c r="F226" s="3"/>
    </row>
    <row r="227" spans="1:6" x14ac:dyDescent="0.35">
      <c r="A227" s="1">
        <v>36982</v>
      </c>
      <c r="B227" s="4">
        <v>5.1719999999999997</v>
      </c>
      <c r="C227" s="4">
        <v>5.1719999999999997</v>
      </c>
      <c r="D227" s="3">
        <v>4.4000000000000004</v>
      </c>
      <c r="E227" s="5">
        <f t="shared" si="3"/>
        <v>-0.77199999999999935</v>
      </c>
      <c r="F227" s="3"/>
    </row>
    <row r="228" spans="1:6" x14ac:dyDescent="0.35">
      <c r="A228" s="1">
        <v>37073</v>
      </c>
      <c r="B228" s="4">
        <v>5.1609999999999996</v>
      </c>
      <c r="C228" s="4">
        <v>5.1609999999999996</v>
      </c>
      <c r="D228" s="3">
        <v>4.833333333333333</v>
      </c>
      <c r="E228" s="5">
        <f t="shared" si="3"/>
        <v>-0.32766666666666655</v>
      </c>
      <c r="F228" s="3"/>
    </row>
    <row r="229" spans="1:6" x14ac:dyDescent="0.35">
      <c r="A229" s="1">
        <v>37165</v>
      </c>
      <c r="B229" s="4">
        <v>5.1509999999999998</v>
      </c>
      <c r="C229" s="4">
        <v>5.1509999999999998</v>
      </c>
      <c r="D229" s="3">
        <v>5.5</v>
      </c>
      <c r="E229" s="5">
        <f t="shared" si="3"/>
        <v>0.3490000000000002</v>
      </c>
      <c r="F229" s="3"/>
    </row>
    <row r="230" spans="1:6" x14ac:dyDescent="0.35">
      <c r="A230" s="1">
        <v>37257</v>
      </c>
      <c r="B230" s="4">
        <v>5.14</v>
      </c>
      <c r="C230" s="4">
        <v>5.14</v>
      </c>
      <c r="D230" s="3">
        <v>5.7</v>
      </c>
      <c r="E230" s="5">
        <f t="shared" si="3"/>
        <v>0.5600000000000005</v>
      </c>
      <c r="F230" s="3"/>
    </row>
    <row r="231" spans="1:6" x14ac:dyDescent="0.35">
      <c r="A231" s="1">
        <v>37347</v>
      </c>
      <c r="B231" s="4">
        <v>5.1289999999999996</v>
      </c>
      <c r="C231" s="4">
        <v>5.1289999999999996</v>
      </c>
      <c r="D231" s="3">
        <v>5.833333333333333</v>
      </c>
      <c r="E231" s="5">
        <f t="shared" si="3"/>
        <v>0.70433333333333348</v>
      </c>
      <c r="F231" s="3"/>
    </row>
    <row r="232" spans="1:6" x14ac:dyDescent="0.35">
      <c r="A232" s="1">
        <v>37438</v>
      </c>
      <c r="B232" s="4">
        <v>5.1189999999999998</v>
      </c>
      <c r="C232" s="4">
        <v>5.1189999999999998</v>
      </c>
      <c r="D232" s="3">
        <v>5.7333333333333334</v>
      </c>
      <c r="E232" s="5">
        <f t="shared" si="3"/>
        <v>0.61433333333333362</v>
      </c>
      <c r="F232" s="3"/>
    </row>
    <row r="233" spans="1:6" x14ac:dyDescent="0.35">
      <c r="A233" s="1">
        <v>37530</v>
      </c>
      <c r="B233" s="4">
        <v>5.1079999999999997</v>
      </c>
      <c r="C233" s="4">
        <v>5.1079999999999997</v>
      </c>
      <c r="D233" s="3">
        <v>5.8666666666666671</v>
      </c>
      <c r="E233" s="5">
        <f t="shared" si="3"/>
        <v>0.75866666666666749</v>
      </c>
      <c r="F233" s="3"/>
    </row>
    <row r="234" spans="1:6" x14ac:dyDescent="0.35">
      <c r="A234" s="1">
        <v>37622</v>
      </c>
      <c r="B234" s="4">
        <v>5.0970000000000004</v>
      </c>
      <c r="C234" s="4">
        <v>5.0970000000000004</v>
      </c>
      <c r="D234" s="3">
        <v>5.8666666666666671</v>
      </c>
      <c r="E234" s="5">
        <f t="shared" si="3"/>
        <v>0.76966666666666672</v>
      </c>
      <c r="F234" s="3"/>
    </row>
    <row r="235" spans="1:6" x14ac:dyDescent="0.35">
      <c r="A235" s="1">
        <v>37712</v>
      </c>
      <c r="B235" s="4">
        <v>5.0869999999999997</v>
      </c>
      <c r="C235" s="4">
        <v>5.0869999999999997</v>
      </c>
      <c r="D235" s="3">
        <v>6.1333333333333329</v>
      </c>
      <c r="E235" s="5">
        <f t="shared" si="3"/>
        <v>1.0463333333333331</v>
      </c>
      <c r="F235" s="3"/>
    </row>
    <row r="236" spans="1:6" x14ac:dyDescent="0.35">
      <c r="A236" s="1">
        <v>37803</v>
      </c>
      <c r="B236" s="4">
        <v>5.077</v>
      </c>
      <c r="C236" s="4">
        <v>5.077</v>
      </c>
      <c r="D236" s="3">
        <v>6.1333333333333329</v>
      </c>
      <c r="E236" s="5">
        <f t="shared" si="3"/>
        <v>1.0563333333333329</v>
      </c>
      <c r="F236" s="3"/>
    </row>
    <row r="237" spans="1:6" x14ac:dyDescent="0.35">
      <c r="A237" s="1">
        <v>37895</v>
      </c>
      <c r="B237" s="4">
        <v>5.0670000000000002</v>
      </c>
      <c r="C237" s="4">
        <v>5.0670000000000002</v>
      </c>
      <c r="D237" s="3">
        <v>5.833333333333333</v>
      </c>
      <c r="E237" s="5">
        <f t="shared" si="3"/>
        <v>0.76633333333333287</v>
      </c>
      <c r="F237" s="3"/>
    </row>
    <row r="238" spans="1:6" x14ac:dyDescent="0.35">
      <c r="A238" s="1">
        <v>37987</v>
      </c>
      <c r="B238" s="4">
        <v>5.0570000000000004</v>
      </c>
      <c r="C238" s="4">
        <v>5.0570000000000004</v>
      </c>
      <c r="D238" s="3">
        <v>5.7</v>
      </c>
      <c r="E238" s="5">
        <f t="shared" si="3"/>
        <v>0.64299999999999979</v>
      </c>
      <c r="F238" s="3"/>
    </row>
    <row r="239" spans="1:6" x14ac:dyDescent="0.35">
      <c r="A239" s="1">
        <v>38078</v>
      </c>
      <c r="B239" s="4">
        <v>5.0469999999999997</v>
      </c>
      <c r="C239" s="4">
        <v>5.0469999999999997</v>
      </c>
      <c r="D239" s="3">
        <v>5.6</v>
      </c>
      <c r="E239" s="5">
        <f t="shared" si="3"/>
        <v>0.55299999999999994</v>
      </c>
      <c r="F239" s="3"/>
    </row>
    <row r="240" spans="1:6" x14ac:dyDescent="0.35">
      <c r="A240" s="1">
        <v>38169</v>
      </c>
      <c r="B240" s="4">
        <v>5.0380000000000003</v>
      </c>
      <c r="C240" s="4">
        <v>5.0380000000000003</v>
      </c>
      <c r="D240" s="3">
        <v>5.4333333333333336</v>
      </c>
      <c r="E240" s="5">
        <f t="shared" si="3"/>
        <v>0.39533333333333331</v>
      </c>
      <c r="F240" s="3"/>
    </row>
    <row r="241" spans="1:6" x14ac:dyDescent="0.35">
      <c r="A241" s="1">
        <v>38261</v>
      </c>
      <c r="B241" s="4">
        <v>5.0279999999999996</v>
      </c>
      <c r="C241" s="4">
        <v>5.0279999999999996</v>
      </c>
      <c r="D241" s="3">
        <v>5.4333333333333336</v>
      </c>
      <c r="E241" s="5">
        <f t="shared" si="3"/>
        <v>0.40533333333333399</v>
      </c>
      <c r="F241" s="3"/>
    </row>
    <row r="242" spans="1:6" x14ac:dyDescent="0.35">
      <c r="A242" s="1">
        <v>38353</v>
      </c>
      <c r="B242" s="4">
        <v>5.0199999999999996</v>
      </c>
      <c r="C242" s="4">
        <v>5.0199999999999996</v>
      </c>
      <c r="D242" s="3">
        <v>5.3</v>
      </c>
      <c r="E242" s="5">
        <f t="shared" si="3"/>
        <v>0.28000000000000025</v>
      </c>
      <c r="F242" s="3"/>
    </row>
    <row r="243" spans="1:6" x14ac:dyDescent="0.35">
      <c r="A243" s="1">
        <v>38443</v>
      </c>
      <c r="B243" s="4">
        <v>5.0110000000000001</v>
      </c>
      <c r="C243" s="4">
        <v>5.0110000000000001</v>
      </c>
      <c r="D243" s="3">
        <v>5.0999999999999996</v>
      </c>
      <c r="E243" s="5">
        <f t="shared" si="3"/>
        <v>8.8999999999999524E-2</v>
      </c>
      <c r="F243" s="3"/>
    </row>
    <row r="244" spans="1:6" x14ac:dyDescent="0.35">
      <c r="A244" s="1">
        <v>38534</v>
      </c>
      <c r="B244" s="4">
        <v>5.0030000000000001</v>
      </c>
      <c r="C244" s="4">
        <v>5.0030000000000001</v>
      </c>
      <c r="D244" s="3">
        <v>4.9666666666666668</v>
      </c>
      <c r="E244" s="5">
        <f t="shared" si="3"/>
        <v>-3.6333333333333329E-2</v>
      </c>
      <c r="F244" s="3"/>
    </row>
    <row r="245" spans="1:6" x14ac:dyDescent="0.35">
      <c r="A245" s="1">
        <v>38626</v>
      </c>
      <c r="B245" s="4">
        <v>4.9960000000000004</v>
      </c>
      <c r="C245" s="4">
        <v>4.9960000000000004</v>
      </c>
      <c r="D245" s="3">
        <v>4.9666666666666668</v>
      </c>
      <c r="E245" s="5">
        <f t="shared" si="3"/>
        <v>-2.9333333333333655E-2</v>
      </c>
      <c r="F245" s="3"/>
    </row>
    <row r="246" spans="1:6" x14ac:dyDescent="0.35">
      <c r="A246" s="1">
        <v>38718</v>
      </c>
      <c r="B246" s="4">
        <v>4.99</v>
      </c>
      <c r="C246" s="4">
        <v>4.99</v>
      </c>
      <c r="D246" s="3">
        <v>4.7333333333333334</v>
      </c>
      <c r="E246" s="5">
        <f t="shared" si="3"/>
        <v>-0.25666666666666682</v>
      </c>
      <c r="F246" s="3"/>
    </row>
    <row r="247" spans="1:6" x14ac:dyDescent="0.35">
      <c r="A247" s="1">
        <v>38808</v>
      </c>
      <c r="B247" s="4">
        <v>4.984</v>
      </c>
      <c r="C247" s="4">
        <v>4.984</v>
      </c>
      <c r="D247" s="3">
        <v>4.6333333333333329</v>
      </c>
      <c r="E247" s="5">
        <f t="shared" si="3"/>
        <v>-0.35066666666666713</v>
      </c>
      <c r="F247" s="3"/>
    </row>
    <row r="248" spans="1:6" x14ac:dyDescent="0.35">
      <c r="A248" s="1">
        <v>38899</v>
      </c>
      <c r="B248" s="4">
        <v>4.976</v>
      </c>
      <c r="C248" s="4">
        <v>4.976</v>
      </c>
      <c r="D248" s="3">
        <v>4.6333333333333329</v>
      </c>
      <c r="E248" s="5">
        <f t="shared" si="3"/>
        <v>-0.34266666666666712</v>
      </c>
      <c r="F248" s="3"/>
    </row>
    <row r="249" spans="1:6" x14ac:dyDescent="0.35">
      <c r="A249" s="1">
        <v>38991</v>
      </c>
      <c r="B249" s="4">
        <v>4.9649999999999999</v>
      </c>
      <c r="C249" s="4">
        <v>4.9649999999999999</v>
      </c>
      <c r="D249" s="3">
        <v>4.4333333333333336</v>
      </c>
      <c r="E249" s="5">
        <f t="shared" si="3"/>
        <v>-0.53166666666666629</v>
      </c>
      <c r="F249" s="3"/>
    </row>
    <row r="250" spans="1:6" x14ac:dyDescent="0.35">
      <c r="A250" s="1">
        <v>39083</v>
      </c>
      <c r="B250" s="4">
        <v>4.95</v>
      </c>
      <c r="C250" s="4">
        <v>4.95</v>
      </c>
      <c r="D250" s="3">
        <v>4.5</v>
      </c>
      <c r="E250" s="5">
        <f t="shared" si="3"/>
        <v>-0.45000000000000018</v>
      </c>
      <c r="F250" s="3"/>
    </row>
    <row r="251" spans="1:6" x14ac:dyDescent="0.35">
      <c r="A251" s="1">
        <v>39173</v>
      </c>
      <c r="B251" s="4">
        <v>4.9349999999999996</v>
      </c>
      <c r="C251" s="4">
        <v>4.9349999999999996</v>
      </c>
      <c r="D251" s="3">
        <v>4.5</v>
      </c>
      <c r="E251" s="5">
        <f t="shared" si="3"/>
        <v>-0.43499999999999961</v>
      </c>
      <c r="F251" s="3"/>
    </row>
    <row r="252" spans="1:6" x14ac:dyDescent="0.35">
      <c r="A252" s="1">
        <v>39264</v>
      </c>
      <c r="B252" s="4">
        <v>4.9189999999999996</v>
      </c>
      <c r="C252" s="4">
        <v>4.9189999999999996</v>
      </c>
      <c r="D252" s="3">
        <v>4.666666666666667</v>
      </c>
      <c r="E252" s="5">
        <f t="shared" si="3"/>
        <v>-0.25233333333333263</v>
      </c>
      <c r="F252" s="3"/>
    </row>
    <row r="253" spans="1:6" x14ac:dyDescent="0.35">
      <c r="A253" s="1">
        <v>39356</v>
      </c>
      <c r="B253" s="4">
        <v>4.9050000000000002</v>
      </c>
      <c r="C253" s="4">
        <v>4.9050000000000002</v>
      </c>
      <c r="D253" s="3">
        <v>4.8</v>
      </c>
      <c r="E253" s="5">
        <f t="shared" si="3"/>
        <v>-0.10500000000000043</v>
      </c>
      <c r="F253" s="3"/>
    </row>
    <row r="254" spans="1:6" x14ac:dyDescent="0.35">
      <c r="A254" s="1">
        <v>39448</v>
      </c>
      <c r="B254" s="4">
        <v>4.8920000000000003</v>
      </c>
      <c r="C254" s="4">
        <v>4.8920000000000003</v>
      </c>
      <c r="D254" s="3">
        <v>5</v>
      </c>
      <c r="E254" s="5">
        <f t="shared" si="3"/>
        <v>0.10799999999999965</v>
      </c>
      <c r="F254" s="3"/>
    </row>
    <row r="255" spans="1:6" x14ac:dyDescent="0.35">
      <c r="A255" s="1">
        <v>39539</v>
      </c>
      <c r="B255" s="4">
        <v>4.8840000000000003</v>
      </c>
      <c r="C255" s="4">
        <v>4.9379999999999997</v>
      </c>
      <c r="D255" s="3">
        <v>5.333333333333333</v>
      </c>
      <c r="E255" s="5">
        <f t="shared" si="3"/>
        <v>0.39533333333333331</v>
      </c>
      <c r="F255" s="3"/>
    </row>
    <row r="256" spans="1:6" x14ac:dyDescent="0.35">
      <c r="A256" s="1">
        <v>39630</v>
      </c>
      <c r="B256" s="4">
        <v>4.8819999999999997</v>
      </c>
      <c r="C256" s="4">
        <v>4.9660000000000002</v>
      </c>
      <c r="D256" s="3">
        <v>6</v>
      </c>
      <c r="E256" s="5">
        <f t="shared" si="3"/>
        <v>1.0339999999999998</v>
      </c>
      <c r="F256" s="3"/>
    </row>
    <row r="257" spans="1:6" x14ac:dyDescent="0.35">
      <c r="A257" s="1">
        <v>39722</v>
      </c>
      <c r="B257" s="4">
        <v>4.8869999999999996</v>
      </c>
      <c r="C257" s="4">
        <v>5.0780000000000003</v>
      </c>
      <c r="D257" s="3">
        <v>6.8666666666666671</v>
      </c>
      <c r="E257" s="5">
        <f t="shared" si="3"/>
        <v>1.7886666666666668</v>
      </c>
      <c r="F257" s="3"/>
    </row>
    <row r="258" spans="1:6" x14ac:dyDescent="0.35">
      <c r="A258" s="1">
        <v>39814</v>
      </c>
      <c r="B258" s="4">
        <v>4.9009999999999998</v>
      </c>
      <c r="C258" s="4">
        <v>5.1840000000000002</v>
      </c>
      <c r="D258" s="3">
        <v>8.2666666666666675</v>
      </c>
      <c r="E258" s="5">
        <f t="shared" si="3"/>
        <v>3.0826666666666673</v>
      </c>
      <c r="F258" s="3"/>
    </row>
    <row r="259" spans="1:6" x14ac:dyDescent="0.35">
      <c r="A259" s="1">
        <v>39904</v>
      </c>
      <c r="B259" s="4">
        <v>4.923</v>
      </c>
      <c r="C259" s="4">
        <v>5.2530000000000001</v>
      </c>
      <c r="D259" s="3">
        <v>9.3000000000000007</v>
      </c>
      <c r="E259" s="5">
        <f t="shared" si="3"/>
        <v>4.0470000000000006</v>
      </c>
      <c r="F259" s="3"/>
    </row>
    <row r="260" spans="1:6" x14ac:dyDescent="0.35">
      <c r="A260" s="1">
        <v>39995</v>
      </c>
      <c r="B260" s="4">
        <v>4.95</v>
      </c>
      <c r="C260" s="4">
        <v>5.3630000000000004</v>
      </c>
      <c r="D260" s="3">
        <v>9.6333333333333329</v>
      </c>
      <c r="E260" s="5">
        <f t="shared" si="3"/>
        <v>4.2703333333333324</v>
      </c>
      <c r="F260" s="3"/>
    </row>
    <row r="261" spans="1:6" x14ac:dyDescent="0.35">
      <c r="A261" s="1">
        <v>40087</v>
      </c>
      <c r="B261" s="4">
        <v>4.9779999999999998</v>
      </c>
      <c r="C261" s="4">
        <v>5.47</v>
      </c>
      <c r="D261" s="3">
        <v>9.9333333333333336</v>
      </c>
      <c r="E261" s="5">
        <f t="shared" si="3"/>
        <v>4.4633333333333338</v>
      </c>
      <c r="F261" s="3"/>
    </row>
    <row r="262" spans="1:6" x14ac:dyDescent="0.35">
      <c r="A262" s="1">
        <v>40179</v>
      </c>
      <c r="B262" s="4">
        <v>5.0049999999999999</v>
      </c>
      <c r="C262" s="4">
        <v>5.6120000000000001</v>
      </c>
      <c r="D262" s="3">
        <v>9.8333333333333339</v>
      </c>
      <c r="E262" s="5">
        <f t="shared" si="3"/>
        <v>4.2213333333333338</v>
      </c>
      <c r="F262" s="3"/>
    </row>
    <row r="263" spans="1:6" x14ac:dyDescent="0.35">
      <c r="A263" s="1">
        <v>40269</v>
      </c>
      <c r="B263" s="4">
        <v>5.0289999999999999</v>
      </c>
      <c r="C263" s="4">
        <v>5.6529999999999996</v>
      </c>
      <c r="D263" s="3">
        <v>9.6333333333333329</v>
      </c>
      <c r="E263" s="5">
        <f t="shared" si="3"/>
        <v>3.9803333333333333</v>
      </c>
      <c r="F263" s="3"/>
    </row>
    <row r="264" spans="1:6" x14ac:dyDescent="0.35">
      <c r="A264" s="1">
        <v>40360</v>
      </c>
      <c r="B264" s="4">
        <v>5.0469999999999997</v>
      </c>
      <c r="C264" s="4">
        <v>5.6870000000000003</v>
      </c>
      <c r="D264" s="3">
        <v>9.4666666666666668</v>
      </c>
      <c r="E264" s="5">
        <f t="shared" si="3"/>
        <v>3.7796666666666665</v>
      </c>
      <c r="F264" s="3"/>
    </row>
    <row r="265" spans="1:6" x14ac:dyDescent="0.35">
      <c r="A265" s="1">
        <v>40452</v>
      </c>
      <c r="B265" s="4">
        <v>5.0620000000000003</v>
      </c>
      <c r="C265" s="4">
        <v>5.7290000000000001</v>
      </c>
      <c r="D265" s="3">
        <v>9.5</v>
      </c>
      <c r="E265" s="5">
        <f t="shared" si="3"/>
        <v>3.7709999999999999</v>
      </c>
      <c r="F265" s="3"/>
    </row>
    <row r="266" spans="1:6" x14ac:dyDescent="0.35">
      <c r="A266" s="1">
        <v>40544</v>
      </c>
      <c r="B266" s="4">
        <v>5.0730000000000004</v>
      </c>
      <c r="C266" s="4">
        <v>5.7610000000000001</v>
      </c>
      <c r="D266" s="3">
        <v>9.0333333333333332</v>
      </c>
      <c r="E266" s="5">
        <f t="shared" si="3"/>
        <v>3.2723333333333331</v>
      </c>
      <c r="F266" s="3"/>
    </row>
    <row r="267" spans="1:6" x14ac:dyDescent="0.35">
      <c r="A267" s="1">
        <v>40634</v>
      </c>
      <c r="B267" s="4">
        <v>5.0780000000000003</v>
      </c>
      <c r="C267" s="4">
        <v>5.7770000000000001</v>
      </c>
      <c r="D267" s="3">
        <v>9.0666666666666664</v>
      </c>
      <c r="E267" s="5">
        <f t="shared" si="3"/>
        <v>3.2896666666666663</v>
      </c>
      <c r="F267" s="3"/>
    </row>
    <row r="268" spans="1:6" x14ac:dyDescent="0.35">
      <c r="A268" s="1">
        <v>40725</v>
      </c>
      <c r="B268" s="4">
        <v>5.0789999999999997</v>
      </c>
      <c r="C268" s="4">
        <v>5.7839999999999998</v>
      </c>
      <c r="D268" s="3">
        <v>9</v>
      </c>
      <c r="E268" s="5">
        <f t="shared" si="3"/>
        <v>3.2160000000000002</v>
      </c>
      <c r="F268" s="3"/>
    </row>
    <row r="269" spans="1:6" x14ac:dyDescent="0.35">
      <c r="A269" s="1">
        <v>40817</v>
      </c>
      <c r="B269" s="4">
        <v>5.0730000000000004</v>
      </c>
      <c r="C269" s="4">
        <v>5.7990000000000004</v>
      </c>
      <c r="D269" s="3">
        <v>8.6333333333333329</v>
      </c>
      <c r="E269" s="5">
        <f t="shared" si="3"/>
        <v>2.8343333333333325</v>
      </c>
      <c r="F269" s="3"/>
    </row>
    <row r="270" spans="1:6" x14ac:dyDescent="0.35">
      <c r="A270" s="1">
        <v>40909</v>
      </c>
      <c r="B270" s="4">
        <v>5.0599999999999996</v>
      </c>
      <c r="C270" s="4">
        <v>5.7649999999999997</v>
      </c>
      <c r="D270" s="3">
        <v>8.2666666666666675</v>
      </c>
      <c r="E270" s="5">
        <f t="shared" si="3"/>
        <v>2.5016666666666678</v>
      </c>
      <c r="F270" s="3"/>
    </row>
    <row r="271" spans="1:6" x14ac:dyDescent="0.35">
      <c r="A271" s="1">
        <v>41000</v>
      </c>
      <c r="B271" s="4">
        <v>5.0410000000000004</v>
      </c>
      <c r="C271" s="4">
        <v>5.7290000000000001</v>
      </c>
      <c r="D271" s="3">
        <v>8.1999999999999993</v>
      </c>
      <c r="E271" s="5">
        <f t="shared" si="3"/>
        <v>2.4709999999999992</v>
      </c>
      <c r="F271" s="3"/>
    </row>
    <row r="272" spans="1:6" x14ac:dyDescent="0.35">
      <c r="A272" s="1">
        <v>41091</v>
      </c>
      <c r="B272" s="4">
        <v>5.0179999999999998</v>
      </c>
      <c r="C272" s="4">
        <v>5.6580000000000004</v>
      </c>
      <c r="D272" s="3">
        <v>8.0333333333333332</v>
      </c>
      <c r="E272" s="5">
        <f t="shared" si="3"/>
        <v>2.3753333333333329</v>
      </c>
      <c r="F272" s="3"/>
    </row>
    <row r="273" spans="1:6" x14ac:dyDescent="0.35">
      <c r="A273" s="1">
        <v>41183</v>
      </c>
      <c r="B273" s="4">
        <v>4.9930000000000003</v>
      </c>
      <c r="C273" s="4">
        <v>5.6</v>
      </c>
      <c r="D273" s="3">
        <v>7.8</v>
      </c>
      <c r="E273" s="5">
        <f t="shared" si="3"/>
        <v>2.2000000000000002</v>
      </c>
      <c r="F273" s="3"/>
    </row>
    <row r="274" spans="1:6" x14ac:dyDescent="0.35">
      <c r="A274" s="1">
        <v>41275</v>
      </c>
      <c r="B274" s="4">
        <v>4.9660000000000002</v>
      </c>
      <c r="C274" s="4">
        <v>5.4580000000000002</v>
      </c>
      <c r="D274" s="3">
        <v>7.7333333333333334</v>
      </c>
      <c r="E274" s="5">
        <f t="shared" si="3"/>
        <v>2.2753333333333332</v>
      </c>
      <c r="F274" s="3"/>
    </row>
    <row r="275" spans="1:6" x14ac:dyDescent="0.35">
      <c r="A275" s="1">
        <v>41365</v>
      </c>
      <c r="B275" s="4">
        <v>4.9390000000000001</v>
      </c>
      <c r="C275" s="4">
        <v>5.3090000000000002</v>
      </c>
      <c r="D275" s="3">
        <v>7.5333333333333332</v>
      </c>
      <c r="E275" s="5">
        <f t="shared" ref="E275:E301" si="4">D275-C275</f>
        <v>2.2243333333333331</v>
      </c>
      <c r="F275" s="3"/>
    </row>
    <row r="276" spans="1:6" x14ac:dyDescent="0.35">
      <c r="A276" s="1">
        <v>41456</v>
      </c>
      <c r="B276" s="4">
        <v>4.9119999999999999</v>
      </c>
      <c r="C276" s="4">
        <v>5.202</v>
      </c>
      <c r="D276" s="3">
        <v>7.2333333333333334</v>
      </c>
      <c r="E276" s="5">
        <f t="shared" si="4"/>
        <v>2.0313333333333334</v>
      </c>
      <c r="F276" s="3"/>
    </row>
    <row r="277" spans="1:6" x14ac:dyDescent="0.35">
      <c r="A277" s="1">
        <v>41548</v>
      </c>
      <c r="B277" s="4">
        <v>4.8840000000000003</v>
      </c>
      <c r="C277" s="4">
        <v>5.0839999999999996</v>
      </c>
      <c r="D277" s="3">
        <v>6.9333333333333336</v>
      </c>
      <c r="E277" s="5">
        <f t="shared" si="4"/>
        <v>1.8493333333333339</v>
      </c>
      <c r="F277" s="3"/>
    </row>
    <row r="278" spans="1:6" x14ac:dyDescent="0.35">
      <c r="A278" s="1">
        <v>41640</v>
      </c>
      <c r="B278" s="4">
        <v>4.8550000000000004</v>
      </c>
      <c r="C278" s="4">
        <v>4.9749999999999996</v>
      </c>
      <c r="D278" s="3">
        <v>6.666666666666667</v>
      </c>
      <c r="E278" s="5">
        <f t="shared" si="4"/>
        <v>1.6916666666666673</v>
      </c>
      <c r="F278" s="3"/>
    </row>
    <row r="279" spans="1:6" x14ac:dyDescent="0.35">
      <c r="A279" s="1">
        <v>41730</v>
      </c>
      <c r="B279" s="4">
        <v>4.8250000000000002</v>
      </c>
      <c r="C279" s="4">
        <v>4.8849999999999998</v>
      </c>
      <c r="D279" s="3">
        <v>6.2</v>
      </c>
      <c r="E279" s="5">
        <f t="shared" si="4"/>
        <v>1.3150000000000004</v>
      </c>
      <c r="F279" s="3"/>
    </row>
    <row r="280" spans="1:6" x14ac:dyDescent="0.35">
      <c r="A280" s="1">
        <v>41821</v>
      </c>
      <c r="B280" s="4">
        <v>4.7930000000000001</v>
      </c>
      <c r="C280" s="4">
        <v>4.8129999999999997</v>
      </c>
      <c r="D280" s="3">
        <v>6.0666666666666664</v>
      </c>
      <c r="E280" s="5">
        <f t="shared" si="4"/>
        <v>1.2536666666666667</v>
      </c>
      <c r="F280" s="3"/>
    </row>
    <row r="281" spans="1:6" x14ac:dyDescent="0.35">
      <c r="A281" s="1">
        <v>41913</v>
      </c>
      <c r="B281" s="4">
        <v>4.76</v>
      </c>
      <c r="C281" s="4">
        <v>4.76</v>
      </c>
      <c r="D281" s="3">
        <v>5.7</v>
      </c>
      <c r="E281" s="5">
        <f t="shared" si="4"/>
        <v>0.94000000000000039</v>
      </c>
      <c r="F281" s="3"/>
    </row>
    <row r="282" spans="1:6" x14ac:dyDescent="0.35">
      <c r="A282" s="1">
        <v>42005</v>
      </c>
      <c r="B282" s="4">
        <v>4.7279999999999998</v>
      </c>
      <c r="C282" s="4">
        <v>4.7279999999999998</v>
      </c>
      <c r="D282" s="3">
        <v>5.5333333333333332</v>
      </c>
      <c r="E282" s="5">
        <f t="shared" si="4"/>
        <v>0.80533333333333346</v>
      </c>
      <c r="F282" s="3"/>
    </row>
    <row r="283" spans="1:6" x14ac:dyDescent="0.35">
      <c r="A283" s="1">
        <v>42095</v>
      </c>
      <c r="B283" s="4">
        <v>4.6980000000000004</v>
      </c>
      <c r="C283" s="4">
        <v>4.6980000000000004</v>
      </c>
      <c r="D283" s="3">
        <v>5.4333333333333336</v>
      </c>
      <c r="E283" s="5">
        <f t="shared" si="4"/>
        <v>0.73533333333333317</v>
      </c>
      <c r="F283" s="3"/>
    </row>
    <row r="284" spans="1:6" x14ac:dyDescent="0.35">
      <c r="A284" s="1">
        <v>42186</v>
      </c>
      <c r="B284" s="4">
        <v>4.6740000000000004</v>
      </c>
      <c r="C284" s="4">
        <v>4.6740000000000004</v>
      </c>
      <c r="D284" s="3">
        <v>5.0999999999999996</v>
      </c>
      <c r="E284" s="5">
        <f t="shared" si="4"/>
        <v>0.42599999999999927</v>
      </c>
      <c r="F284" s="3"/>
    </row>
    <row r="285" spans="1:6" x14ac:dyDescent="0.35">
      <c r="A285" s="1">
        <v>42278</v>
      </c>
      <c r="B285" s="4">
        <v>4.6550000000000002</v>
      </c>
      <c r="C285" s="4">
        <v>4.6550000000000002</v>
      </c>
      <c r="D285" s="3">
        <v>5.0333333333333332</v>
      </c>
      <c r="E285" s="5">
        <f t="shared" si="4"/>
        <v>0.37833333333333297</v>
      </c>
      <c r="F285" s="3"/>
    </row>
    <row r="286" spans="1:6" x14ac:dyDescent="0.35">
      <c r="A286" s="1">
        <v>42370</v>
      </c>
      <c r="B286" s="4">
        <v>4.641</v>
      </c>
      <c r="C286" s="4">
        <v>4.641</v>
      </c>
      <c r="D286" s="3">
        <v>4.9333333333333336</v>
      </c>
      <c r="E286" s="5">
        <f t="shared" si="4"/>
        <v>0.29233333333333356</v>
      </c>
      <c r="F286" s="3"/>
    </row>
    <row r="287" spans="1:6" x14ac:dyDescent="0.35">
      <c r="A287" s="1">
        <v>42461</v>
      </c>
      <c r="B287" s="4">
        <v>4.633</v>
      </c>
      <c r="C287" s="4">
        <v>4.633</v>
      </c>
      <c r="D287" s="3">
        <v>4.9000000000000004</v>
      </c>
      <c r="E287" s="5">
        <f t="shared" si="4"/>
        <v>0.26700000000000035</v>
      </c>
      <c r="F287" s="3"/>
    </row>
    <row r="288" spans="1:6" x14ac:dyDescent="0.35">
      <c r="A288" s="1">
        <v>42552</v>
      </c>
      <c r="B288" s="4">
        <v>4.6260000000000003</v>
      </c>
      <c r="C288" s="4">
        <v>4.6260000000000003</v>
      </c>
      <c r="D288" s="3">
        <v>4.9000000000000004</v>
      </c>
      <c r="E288" s="5">
        <f t="shared" si="4"/>
        <v>0.27400000000000002</v>
      </c>
      <c r="F288" s="3"/>
    </row>
    <row r="289" spans="1:6" x14ac:dyDescent="0.35">
      <c r="A289" s="1">
        <v>42644</v>
      </c>
      <c r="B289" s="4">
        <v>4.6210000000000004</v>
      </c>
      <c r="C289" s="4">
        <v>4.6210000000000004</v>
      </c>
      <c r="D289" s="3">
        <v>4.7666666666666666</v>
      </c>
      <c r="E289" s="5">
        <f t="shared" si="4"/>
        <v>0.14566666666666617</v>
      </c>
      <c r="F289" s="3"/>
    </row>
    <row r="290" spans="1:6" x14ac:dyDescent="0.35">
      <c r="A290" s="1">
        <v>42736</v>
      </c>
      <c r="B290" s="4">
        <v>4.6159999999999997</v>
      </c>
      <c r="C290" s="4">
        <v>4.6159999999999997</v>
      </c>
      <c r="D290" s="3">
        <v>4.5666666666666664</v>
      </c>
      <c r="E290" s="5">
        <f t="shared" si="4"/>
        <v>-4.9333333333333229E-2</v>
      </c>
      <c r="F290" s="3"/>
    </row>
    <row r="291" spans="1:6" x14ac:dyDescent="0.35">
      <c r="A291" s="1">
        <v>42826</v>
      </c>
      <c r="B291" s="4">
        <v>4.6109999999999998</v>
      </c>
      <c r="C291" s="4">
        <v>4.6109999999999998</v>
      </c>
      <c r="D291" s="3">
        <v>4.3666666666666671</v>
      </c>
      <c r="E291" s="5">
        <f t="shared" si="4"/>
        <v>-0.24433333333333263</v>
      </c>
      <c r="F291" s="3"/>
    </row>
    <row r="292" spans="1:6" x14ac:dyDescent="0.35">
      <c r="A292" s="1">
        <v>42917</v>
      </c>
      <c r="B292" s="4">
        <v>4.6070000000000002</v>
      </c>
      <c r="C292" s="4">
        <v>4.6070000000000002</v>
      </c>
      <c r="D292" s="3">
        <v>4.3</v>
      </c>
      <c r="E292" s="5">
        <f t="shared" si="4"/>
        <v>-0.30700000000000038</v>
      </c>
      <c r="F292" s="3"/>
    </row>
    <row r="293" spans="1:6" x14ac:dyDescent="0.35">
      <c r="A293" s="1">
        <v>43009</v>
      </c>
      <c r="B293" s="4">
        <v>4.6020000000000003</v>
      </c>
      <c r="C293" s="4">
        <v>4.6020000000000003</v>
      </c>
      <c r="D293" s="3">
        <v>4.1333333333333329</v>
      </c>
      <c r="E293" s="5">
        <f t="shared" si="4"/>
        <v>-0.46866666666666745</v>
      </c>
      <c r="F293" s="3"/>
    </row>
    <row r="294" spans="1:6" x14ac:dyDescent="0.35">
      <c r="A294" s="1">
        <v>43101</v>
      </c>
      <c r="B294" s="4">
        <v>4.5970000000000004</v>
      </c>
      <c r="C294" s="4">
        <v>4.5970000000000004</v>
      </c>
      <c r="D294" s="3">
        <v>4.0666666666666664</v>
      </c>
      <c r="E294" s="5">
        <f t="shared" si="4"/>
        <v>-0.53033333333333399</v>
      </c>
      <c r="F294" s="3"/>
    </row>
    <row r="295" spans="1:6" x14ac:dyDescent="0.35">
      <c r="A295" s="1">
        <v>43191</v>
      </c>
      <c r="B295" s="4">
        <v>4.5919999999999996</v>
      </c>
      <c r="C295" s="4">
        <v>4.5919999999999996</v>
      </c>
      <c r="D295" s="3">
        <v>3.9333333333333331</v>
      </c>
      <c r="E295" s="5">
        <f t="shared" si="4"/>
        <v>-0.65866666666666651</v>
      </c>
      <c r="F295" s="3"/>
    </row>
    <row r="296" spans="1:6" x14ac:dyDescent="0.35">
      <c r="A296" s="1">
        <v>43282</v>
      </c>
      <c r="B296" s="4">
        <v>4.5869999999999997</v>
      </c>
      <c r="C296" s="4">
        <v>4.5869999999999997</v>
      </c>
      <c r="D296" s="3">
        <v>3.7666666666666666</v>
      </c>
      <c r="E296" s="5">
        <f t="shared" si="4"/>
        <v>-0.82033333333333314</v>
      </c>
      <c r="F296" s="3"/>
    </row>
    <row r="297" spans="1:6" x14ac:dyDescent="0.35">
      <c r="A297" s="1">
        <v>43374</v>
      </c>
      <c r="B297" s="4">
        <v>4.5819999999999999</v>
      </c>
      <c r="C297" s="4">
        <v>4.5819999999999999</v>
      </c>
      <c r="D297" s="3">
        <v>3.8</v>
      </c>
      <c r="E297" s="5">
        <f t="shared" si="4"/>
        <v>-0.78200000000000003</v>
      </c>
      <c r="F297" s="3"/>
    </row>
    <row r="298" spans="1:6" x14ac:dyDescent="0.35">
      <c r="A298" s="1">
        <v>43466</v>
      </c>
      <c r="B298" s="4">
        <v>4.577</v>
      </c>
      <c r="C298" s="4">
        <v>4.577</v>
      </c>
      <c r="D298" s="3">
        <v>3.8666666666666667</v>
      </c>
      <c r="E298" s="5">
        <f t="shared" si="4"/>
        <v>-0.71033333333333326</v>
      </c>
      <c r="F298" s="3"/>
    </row>
    <row r="299" spans="1:6" x14ac:dyDescent="0.35">
      <c r="A299" s="1">
        <v>43556</v>
      </c>
      <c r="B299" s="4">
        <v>4.5720000000000001</v>
      </c>
      <c r="C299" s="4">
        <v>4.5720000000000001</v>
      </c>
      <c r="D299" s="3">
        <v>3.6333333333333333</v>
      </c>
      <c r="E299" s="5">
        <f t="shared" si="4"/>
        <v>-0.93866666666666676</v>
      </c>
      <c r="F299" s="3"/>
    </row>
    <row r="300" spans="1:6" x14ac:dyDescent="0.35">
      <c r="A300" s="1">
        <v>43647</v>
      </c>
      <c r="B300" s="4">
        <v>4.5670000000000002</v>
      </c>
      <c r="C300" s="4">
        <v>4.5670000000000002</v>
      </c>
      <c r="D300" s="3">
        <v>3.6333333333333333</v>
      </c>
      <c r="E300" s="5">
        <f t="shared" si="4"/>
        <v>-0.93366666666666687</v>
      </c>
      <c r="F300" s="3"/>
    </row>
    <row r="301" spans="1:6" x14ac:dyDescent="0.35">
      <c r="A301" s="1">
        <v>43739</v>
      </c>
      <c r="B301" s="4">
        <v>4.5620000000000003</v>
      </c>
      <c r="C301" s="4">
        <v>4.5620000000000003</v>
      </c>
      <c r="D301" s="3">
        <v>3.5333333333333332</v>
      </c>
      <c r="E301" s="5">
        <f t="shared" si="4"/>
        <v>-1.0286666666666671</v>
      </c>
      <c r="F301" s="3"/>
    </row>
    <row r="302" spans="1:6" x14ac:dyDescent="0.35">
      <c r="F302" s="3"/>
    </row>
    <row r="303" spans="1:6" x14ac:dyDescent="0.35">
      <c r="F303" s="3"/>
    </row>
    <row r="304" spans="1:6" x14ac:dyDescent="0.35">
      <c r="F304" s="3"/>
    </row>
    <row r="305" spans="6:6" x14ac:dyDescent="0.35">
      <c r="F305" s="3"/>
    </row>
    <row r="306" spans="6:6" x14ac:dyDescent="0.35">
      <c r="F306" s="3"/>
    </row>
    <row r="307" spans="6:6" x14ac:dyDescent="0.35">
      <c r="F307" s="3"/>
    </row>
    <row r="308" spans="6:6" x14ac:dyDescent="0.35">
      <c r="F308" s="3"/>
    </row>
    <row r="309" spans="6:6" x14ac:dyDescent="0.35">
      <c r="F309" s="3"/>
    </row>
    <row r="310" spans="6:6" x14ac:dyDescent="0.35">
      <c r="F310" s="3"/>
    </row>
    <row r="311" spans="6:6" x14ac:dyDescent="0.35">
      <c r="F311" s="3"/>
    </row>
    <row r="312" spans="6:6" x14ac:dyDescent="0.35">
      <c r="F312" s="3"/>
    </row>
    <row r="313" spans="6:6" x14ac:dyDescent="0.35">
      <c r="F313" s="3"/>
    </row>
    <row r="314" spans="6:6" x14ac:dyDescent="0.35">
      <c r="F314" s="3"/>
    </row>
    <row r="315" spans="6:6" x14ac:dyDescent="0.35">
      <c r="F315" s="3"/>
    </row>
    <row r="316" spans="6:6" x14ac:dyDescent="0.35">
      <c r="F316" s="3"/>
    </row>
    <row r="317" spans="6:6" x14ac:dyDescent="0.35">
      <c r="F317" s="3"/>
    </row>
    <row r="318" spans="6:6" x14ac:dyDescent="0.35">
      <c r="F318" s="3"/>
    </row>
    <row r="319" spans="6:6" x14ac:dyDescent="0.35">
      <c r="F319" s="3"/>
    </row>
    <row r="320" spans="6:6" x14ac:dyDescent="0.35">
      <c r="F320" s="3"/>
    </row>
    <row r="321" spans="6:6" x14ac:dyDescent="0.35">
      <c r="F321" s="3"/>
    </row>
    <row r="322" spans="6:6" x14ac:dyDescent="0.35">
      <c r="F322" s="3"/>
    </row>
    <row r="323" spans="6:6" x14ac:dyDescent="0.35">
      <c r="F323" s="3"/>
    </row>
    <row r="324" spans="6:6" x14ac:dyDescent="0.35">
      <c r="F324" s="3"/>
    </row>
    <row r="325" spans="6:6" x14ac:dyDescent="0.35">
      <c r="F325" s="3"/>
    </row>
    <row r="326" spans="6:6" x14ac:dyDescent="0.35">
      <c r="F326" s="3"/>
    </row>
    <row r="327" spans="6:6" x14ac:dyDescent="0.35">
      <c r="F327" s="3"/>
    </row>
    <row r="328" spans="6:6" x14ac:dyDescent="0.35">
      <c r="F328" s="3"/>
    </row>
    <row r="329" spans="6:6" x14ac:dyDescent="0.35">
      <c r="F329" s="3"/>
    </row>
    <row r="330" spans="6:6" x14ac:dyDescent="0.35">
      <c r="F330" s="3"/>
    </row>
    <row r="331" spans="6:6" x14ac:dyDescent="0.35">
      <c r="F331" s="3"/>
    </row>
    <row r="332" spans="6:6" x14ac:dyDescent="0.35">
      <c r="F332" s="3"/>
    </row>
    <row r="333" spans="6:6" x14ac:dyDescent="0.35">
      <c r="F333" s="3"/>
    </row>
    <row r="334" spans="6:6" x14ac:dyDescent="0.35">
      <c r="F334" s="3"/>
    </row>
    <row r="335" spans="6:6" x14ac:dyDescent="0.35">
      <c r="F335" s="3"/>
    </row>
    <row r="336" spans="6:6" x14ac:dyDescent="0.35">
      <c r="F336" s="3"/>
    </row>
    <row r="337" spans="6:6" x14ac:dyDescent="0.35">
      <c r="F337" s="3"/>
    </row>
    <row r="338" spans="6:6" x14ac:dyDescent="0.35">
      <c r="F338" s="3"/>
    </row>
    <row r="339" spans="6:6" x14ac:dyDescent="0.35">
      <c r="F339" s="3"/>
    </row>
    <row r="340" spans="6:6" x14ac:dyDescent="0.35">
      <c r="F340" s="3"/>
    </row>
    <row r="341" spans="6:6" x14ac:dyDescent="0.35">
      <c r="F341" s="3"/>
    </row>
    <row r="342" spans="6:6" x14ac:dyDescent="0.35">
      <c r="F342" s="3"/>
    </row>
    <row r="343" spans="6:6" x14ac:dyDescent="0.35">
      <c r="F343" s="3"/>
    </row>
    <row r="344" spans="6:6" x14ac:dyDescent="0.35">
      <c r="F344" s="3"/>
    </row>
    <row r="345" spans="6:6" x14ac:dyDescent="0.35">
      <c r="F345" s="3"/>
    </row>
    <row r="346" spans="6:6" x14ac:dyDescent="0.35">
      <c r="F346" s="3"/>
    </row>
    <row r="347" spans="6:6" x14ac:dyDescent="0.35">
      <c r="F347" s="3"/>
    </row>
    <row r="348" spans="6:6" x14ac:dyDescent="0.35">
      <c r="F348" s="3"/>
    </row>
    <row r="349" spans="6:6" x14ac:dyDescent="0.35">
      <c r="F349" s="3"/>
    </row>
    <row r="350" spans="6:6" x14ac:dyDescent="0.35">
      <c r="F350" s="3"/>
    </row>
    <row r="351" spans="6:6" x14ac:dyDescent="0.35">
      <c r="F351" s="3"/>
    </row>
    <row r="352" spans="6:6" x14ac:dyDescent="0.35">
      <c r="F352" s="3"/>
    </row>
    <row r="353" spans="6:6" x14ac:dyDescent="0.35">
      <c r="F353" s="3"/>
    </row>
    <row r="354" spans="6:6" x14ac:dyDescent="0.35">
      <c r="F354" s="3"/>
    </row>
    <row r="355" spans="6:6" x14ac:dyDescent="0.35">
      <c r="F355" s="3"/>
    </row>
    <row r="356" spans="6:6" x14ac:dyDescent="0.35">
      <c r="F356" s="3"/>
    </row>
    <row r="357" spans="6:6" x14ac:dyDescent="0.35">
      <c r="F357" s="3"/>
    </row>
    <row r="358" spans="6:6" x14ac:dyDescent="0.35">
      <c r="F358" s="3"/>
    </row>
    <row r="359" spans="6:6" x14ac:dyDescent="0.35">
      <c r="F359" s="3"/>
    </row>
    <row r="360" spans="6:6" x14ac:dyDescent="0.35">
      <c r="F360" s="3"/>
    </row>
    <row r="361" spans="6:6" x14ac:dyDescent="0.35">
      <c r="F361" s="3"/>
    </row>
    <row r="362" spans="6:6" x14ac:dyDescent="0.35">
      <c r="F362" s="3"/>
    </row>
    <row r="363" spans="6:6" x14ac:dyDescent="0.35">
      <c r="F363" s="3"/>
    </row>
    <row r="364" spans="6:6" x14ac:dyDescent="0.35">
      <c r="F364" s="3"/>
    </row>
    <row r="365" spans="6:6" x14ac:dyDescent="0.35">
      <c r="F365" s="3"/>
    </row>
    <row r="366" spans="6:6" x14ac:dyDescent="0.35">
      <c r="F366" s="3"/>
    </row>
    <row r="367" spans="6:6" x14ac:dyDescent="0.35">
      <c r="F367" s="3"/>
    </row>
    <row r="368" spans="6:6" x14ac:dyDescent="0.35">
      <c r="F368" s="3"/>
    </row>
    <row r="369" spans="6:6" x14ac:dyDescent="0.35">
      <c r="F369" s="3"/>
    </row>
    <row r="370" spans="6:6" x14ac:dyDescent="0.35">
      <c r="F370" s="3"/>
    </row>
    <row r="371" spans="6:6" x14ac:dyDescent="0.35">
      <c r="F371" s="3"/>
    </row>
    <row r="372" spans="6:6" x14ac:dyDescent="0.35">
      <c r="F372" s="3"/>
    </row>
    <row r="373" spans="6:6" x14ac:dyDescent="0.35">
      <c r="F373" s="3"/>
    </row>
    <row r="374" spans="6:6" x14ac:dyDescent="0.35">
      <c r="F374" s="3"/>
    </row>
    <row r="375" spans="6:6" x14ac:dyDescent="0.35">
      <c r="F375" s="3"/>
    </row>
    <row r="376" spans="6:6" x14ac:dyDescent="0.35">
      <c r="F376" s="3"/>
    </row>
    <row r="377" spans="6:6" x14ac:dyDescent="0.35">
      <c r="F377" s="3"/>
    </row>
    <row r="378" spans="6:6" x14ac:dyDescent="0.35">
      <c r="F378" s="3"/>
    </row>
    <row r="379" spans="6:6" x14ac:dyDescent="0.35">
      <c r="F379" s="3"/>
    </row>
    <row r="380" spans="6:6" x14ac:dyDescent="0.35">
      <c r="F380" s="3"/>
    </row>
    <row r="381" spans="6:6" x14ac:dyDescent="0.35">
      <c r="F381" s="3"/>
    </row>
    <row r="382" spans="6:6" x14ac:dyDescent="0.35">
      <c r="F382" s="3"/>
    </row>
    <row r="383" spans="6:6" x14ac:dyDescent="0.35">
      <c r="F383" s="3"/>
    </row>
    <row r="384" spans="6:6" x14ac:dyDescent="0.35">
      <c r="F384" s="3"/>
    </row>
    <row r="385" spans="6:6" x14ac:dyDescent="0.35">
      <c r="F385" s="3"/>
    </row>
    <row r="386" spans="6:6" x14ac:dyDescent="0.35">
      <c r="F386" s="3"/>
    </row>
    <row r="387" spans="6:6" x14ac:dyDescent="0.35">
      <c r="F387" s="3"/>
    </row>
    <row r="388" spans="6:6" x14ac:dyDescent="0.35">
      <c r="F388" s="3"/>
    </row>
    <row r="389" spans="6:6" x14ac:dyDescent="0.35">
      <c r="F389" s="3"/>
    </row>
    <row r="390" spans="6:6" x14ac:dyDescent="0.35">
      <c r="F390" s="3"/>
    </row>
    <row r="391" spans="6:6" x14ac:dyDescent="0.35">
      <c r="F391" s="3"/>
    </row>
    <row r="392" spans="6:6" x14ac:dyDescent="0.35">
      <c r="F392" s="3"/>
    </row>
    <row r="393" spans="6:6" x14ac:dyDescent="0.35">
      <c r="F393" s="3"/>
    </row>
    <row r="394" spans="6:6" x14ac:dyDescent="0.35">
      <c r="F394" s="3"/>
    </row>
    <row r="395" spans="6:6" x14ac:dyDescent="0.35">
      <c r="F395" s="3"/>
    </row>
    <row r="396" spans="6:6" x14ac:dyDescent="0.35">
      <c r="F396" s="3"/>
    </row>
    <row r="397" spans="6:6" x14ac:dyDescent="0.35">
      <c r="F397" s="3"/>
    </row>
    <row r="398" spans="6:6" x14ac:dyDescent="0.35">
      <c r="F398" s="3"/>
    </row>
    <row r="399" spans="6:6" x14ac:dyDescent="0.35">
      <c r="F399" s="3"/>
    </row>
    <row r="400" spans="6:6" x14ac:dyDescent="0.35">
      <c r="F400" s="3"/>
    </row>
    <row r="401" spans="6:6" x14ac:dyDescent="0.35">
      <c r="F401" s="3"/>
    </row>
    <row r="402" spans="6:6" x14ac:dyDescent="0.35">
      <c r="F402" s="3"/>
    </row>
    <row r="403" spans="6:6" x14ac:dyDescent="0.35">
      <c r="F403" s="3"/>
    </row>
    <row r="404" spans="6:6" x14ac:dyDescent="0.35">
      <c r="F404" s="3"/>
    </row>
    <row r="405" spans="6:6" x14ac:dyDescent="0.35">
      <c r="F405" s="3"/>
    </row>
    <row r="406" spans="6:6" x14ac:dyDescent="0.35">
      <c r="F406" s="3"/>
    </row>
    <row r="407" spans="6:6" x14ac:dyDescent="0.35">
      <c r="F407" s="3"/>
    </row>
    <row r="408" spans="6:6" x14ac:dyDescent="0.35">
      <c r="F408" s="3"/>
    </row>
    <row r="409" spans="6:6" x14ac:dyDescent="0.35">
      <c r="F409" s="3"/>
    </row>
    <row r="410" spans="6:6" x14ac:dyDescent="0.35">
      <c r="F410" s="3"/>
    </row>
    <row r="411" spans="6:6" x14ac:dyDescent="0.35">
      <c r="F411" s="3"/>
    </row>
    <row r="412" spans="6:6" x14ac:dyDescent="0.35">
      <c r="F412" s="3"/>
    </row>
    <row r="413" spans="6:6" x14ac:dyDescent="0.35">
      <c r="F413" s="3"/>
    </row>
    <row r="414" spans="6:6" x14ac:dyDescent="0.35">
      <c r="F414" s="3"/>
    </row>
    <row r="415" spans="6:6" x14ac:dyDescent="0.35">
      <c r="F415" s="3"/>
    </row>
    <row r="416" spans="6:6" x14ac:dyDescent="0.35">
      <c r="F416" s="3"/>
    </row>
    <row r="417" spans="6:6" x14ac:dyDescent="0.35">
      <c r="F417" s="3"/>
    </row>
    <row r="418" spans="6:6" x14ac:dyDescent="0.35">
      <c r="F418" s="3"/>
    </row>
    <row r="419" spans="6:6" x14ac:dyDescent="0.35">
      <c r="F419" s="3"/>
    </row>
    <row r="420" spans="6:6" x14ac:dyDescent="0.35">
      <c r="F420" s="3"/>
    </row>
    <row r="421" spans="6:6" x14ac:dyDescent="0.35">
      <c r="F421" s="3"/>
    </row>
    <row r="422" spans="6:6" x14ac:dyDescent="0.35">
      <c r="F422" s="3"/>
    </row>
    <row r="423" spans="6:6" x14ac:dyDescent="0.35">
      <c r="F423" s="3"/>
    </row>
    <row r="424" spans="6:6" x14ac:dyDescent="0.35">
      <c r="F424" s="3"/>
    </row>
    <row r="425" spans="6:6" x14ac:dyDescent="0.35">
      <c r="F425" s="3"/>
    </row>
    <row r="426" spans="6:6" x14ac:dyDescent="0.35">
      <c r="F426" s="3"/>
    </row>
    <row r="427" spans="6:6" x14ac:dyDescent="0.35">
      <c r="F427" s="3"/>
    </row>
    <row r="428" spans="6:6" x14ac:dyDescent="0.35">
      <c r="F428" s="3"/>
    </row>
    <row r="429" spans="6:6" x14ac:dyDescent="0.35">
      <c r="F429" s="3"/>
    </row>
    <row r="430" spans="6:6" x14ac:dyDescent="0.35">
      <c r="F430" s="3"/>
    </row>
    <row r="431" spans="6:6" x14ac:dyDescent="0.35">
      <c r="F431" s="3"/>
    </row>
    <row r="432" spans="6:6" x14ac:dyDescent="0.35">
      <c r="F432" s="3"/>
    </row>
    <row r="433" spans="6:6" x14ac:dyDescent="0.35">
      <c r="F433" s="3"/>
    </row>
    <row r="434" spans="6:6" x14ac:dyDescent="0.35">
      <c r="F434" s="3"/>
    </row>
    <row r="435" spans="6:6" x14ac:dyDescent="0.35">
      <c r="F435" s="3"/>
    </row>
    <row r="436" spans="6:6" x14ac:dyDescent="0.35">
      <c r="F436" s="3"/>
    </row>
    <row r="437" spans="6:6" x14ac:dyDescent="0.35">
      <c r="F437" s="3"/>
    </row>
    <row r="438" spans="6:6" x14ac:dyDescent="0.35">
      <c r="F438" s="3"/>
    </row>
    <row r="439" spans="6:6" x14ac:dyDescent="0.35">
      <c r="F439" s="3"/>
    </row>
    <row r="440" spans="6:6" x14ac:dyDescent="0.35">
      <c r="F440" s="3"/>
    </row>
    <row r="441" spans="6:6" x14ac:dyDescent="0.35">
      <c r="F441" s="3"/>
    </row>
    <row r="442" spans="6:6" x14ac:dyDescent="0.35">
      <c r="F442" s="3"/>
    </row>
    <row r="443" spans="6:6" x14ac:dyDescent="0.35">
      <c r="F443" s="3"/>
    </row>
    <row r="444" spans="6:6" x14ac:dyDescent="0.35">
      <c r="F444" s="3"/>
    </row>
    <row r="445" spans="6:6" x14ac:dyDescent="0.35">
      <c r="F445" s="3"/>
    </row>
    <row r="446" spans="6:6" x14ac:dyDescent="0.35">
      <c r="F446" s="3"/>
    </row>
    <row r="447" spans="6:6" x14ac:dyDescent="0.35">
      <c r="F447" s="3"/>
    </row>
    <row r="448" spans="6:6" x14ac:dyDescent="0.35">
      <c r="F448" s="3"/>
    </row>
    <row r="449" spans="6:6" x14ac:dyDescent="0.35">
      <c r="F449" s="3"/>
    </row>
    <row r="450" spans="6:6" x14ac:dyDescent="0.35">
      <c r="F450" s="3"/>
    </row>
    <row r="451" spans="6:6" x14ac:dyDescent="0.35">
      <c r="F451" s="3"/>
    </row>
    <row r="452" spans="6:6" x14ac:dyDescent="0.35">
      <c r="F452" s="3"/>
    </row>
    <row r="453" spans="6:6" x14ac:dyDescent="0.35">
      <c r="F453" s="3"/>
    </row>
    <row r="454" spans="6:6" x14ac:dyDescent="0.35">
      <c r="F454" s="3"/>
    </row>
    <row r="455" spans="6:6" x14ac:dyDescent="0.35">
      <c r="F455" s="3"/>
    </row>
    <row r="456" spans="6:6" x14ac:dyDescent="0.35">
      <c r="F456" s="3"/>
    </row>
    <row r="457" spans="6:6" x14ac:dyDescent="0.35">
      <c r="F457" s="3"/>
    </row>
    <row r="458" spans="6:6" x14ac:dyDescent="0.35">
      <c r="F458" s="3"/>
    </row>
    <row r="459" spans="6:6" x14ac:dyDescent="0.35">
      <c r="F459" s="3"/>
    </row>
    <row r="460" spans="6:6" x14ac:dyDescent="0.35">
      <c r="F460" s="3"/>
    </row>
    <row r="461" spans="6:6" x14ac:dyDescent="0.35">
      <c r="F461" s="3"/>
    </row>
    <row r="462" spans="6:6" x14ac:dyDescent="0.35">
      <c r="F462" s="3"/>
    </row>
    <row r="463" spans="6:6" x14ac:dyDescent="0.35">
      <c r="F463" s="3"/>
    </row>
    <row r="464" spans="6:6" x14ac:dyDescent="0.35">
      <c r="F464" s="3"/>
    </row>
    <row r="465" spans="6:6" x14ac:dyDescent="0.35">
      <c r="F465" s="3"/>
    </row>
    <row r="466" spans="6:6" x14ac:dyDescent="0.35">
      <c r="F466" s="3"/>
    </row>
    <row r="467" spans="6:6" x14ac:dyDescent="0.35">
      <c r="F467" s="3"/>
    </row>
    <row r="468" spans="6:6" x14ac:dyDescent="0.35">
      <c r="F468" s="3"/>
    </row>
    <row r="469" spans="6:6" x14ac:dyDescent="0.35">
      <c r="F469" s="3"/>
    </row>
    <row r="470" spans="6:6" x14ac:dyDescent="0.35">
      <c r="F470" s="3"/>
    </row>
    <row r="471" spans="6:6" x14ac:dyDescent="0.35">
      <c r="F471" s="3"/>
    </row>
    <row r="472" spans="6:6" x14ac:dyDescent="0.35">
      <c r="F472" s="3"/>
    </row>
    <row r="473" spans="6:6" x14ac:dyDescent="0.35">
      <c r="F473" s="3"/>
    </row>
    <row r="474" spans="6:6" x14ac:dyDescent="0.35">
      <c r="F474" s="3"/>
    </row>
    <row r="475" spans="6:6" x14ac:dyDescent="0.35">
      <c r="F475" s="3"/>
    </row>
    <row r="476" spans="6:6" x14ac:dyDescent="0.35">
      <c r="F476" s="3"/>
    </row>
    <row r="477" spans="6:6" x14ac:dyDescent="0.35">
      <c r="F477" s="3"/>
    </row>
    <row r="478" spans="6:6" x14ac:dyDescent="0.35">
      <c r="F478" s="3"/>
    </row>
    <row r="479" spans="6:6" x14ac:dyDescent="0.35">
      <c r="F479" s="3"/>
    </row>
    <row r="480" spans="6:6" x14ac:dyDescent="0.35">
      <c r="F480" s="3"/>
    </row>
    <row r="481" spans="6:6" x14ac:dyDescent="0.35">
      <c r="F481" s="3"/>
    </row>
    <row r="482" spans="6:6" x14ac:dyDescent="0.35">
      <c r="F482" s="3"/>
    </row>
    <row r="483" spans="6:6" x14ac:dyDescent="0.35">
      <c r="F483" s="3"/>
    </row>
    <row r="484" spans="6:6" x14ac:dyDescent="0.35">
      <c r="F484" s="3"/>
    </row>
    <row r="485" spans="6:6" x14ac:dyDescent="0.35">
      <c r="F485" s="3"/>
    </row>
    <row r="486" spans="6:6" x14ac:dyDescent="0.35">
      <c r="F486" s="3"/>
    </row>
    <row r="487" spans="6:6" x14ac:dyDescent="0.35">
      <c r="F487" s="3"/>
    </row>
    <row r="488" spans="6:6" x14ac:dyDescent="0.35">
      <c r="F488" s="3"/>
    </row>
    <row r="489" spans="6:6" x14ac:dyDescent="0.35">
      <c r="F489" s="3"/>
    </row>
    <row r="490" spans="6:6" x14ac:dyDescent="0.35">
      <c r="F490" s="3"/>
    </row>
    <row r="491" spans="6:6" x14ac:dyDescent="0.35">
      <c r="F491" s="3"/>
    </row>
    <row r="492" spans="6:6" x14ac:dyDescent="0.35">
      <c r="F492" s="3"/>
    </row>
    <row r="493" spans="6:6" x14ac:dyDescent="0.35">
      <c r="F493" s="3"/>
    </row>
    <row r="494" spans="6:6" x14ac:dyDescent="0.35">
      <c r="F494" s="3"/>
    </row>
    <row r="495" spans="6:6" x14ac:dyDescent="0.35">
      <c r="F495" s="3"/>
    </row>
    <row r="496" spans="6:6" x14ac:dyDescent="0.35">
      <c r="F496" s="3"/>
    </row>
    <row r="497" spans="6:6" x14ac:dyDescent="0.35">
      <c r="F497" s="3"/>
    </row>
    <row r="498" spans="6:6" x14ac:dyDescent="0.35">
      <c r="F498" s="3"/>
    </row>
    <row r="499" spans="6:6" x14ac:dyDescent="0.35">
      <c r="F499" s="3"/>
    </row>
    <row r="500" spans="6:6" x14ac:dyDescent="0.35">
      <c r="F500" s="3"/>
    </row>
    <row r="501" spans="6:6" x14ac:dyDescent="0.35">
      <c r="F501" s="3"/>
    </row>
    <row r="502" spans="6:6" x14ac:dyDescent="0.35">
      <c r="F502" s="3"/>
    </row>
    <row r="503" spans="6:6" x14ac:dyDescent="0.35">
      <c r="F503" s="3"/>
    </row>
    <row r="504" spans="6:6" x14ac:dyDescent="0.35">
      <c r="F504" s="3"/>
    </row>
    <row r="505" spans="6:6" x14ac:dyDescent="0.35">
      <c r="F505" s="3"/>
    </row>
    <row r="506" spans="6:6" x14ac:dyDescent="0.35">
      <c r="F506" s="3"/>
    </row>
    <row r="507" spans="6:6" x14ac:dyDescent="0.35">
      <c r="F507" s="3"/>
    </row>
    <row r="508" spans="6:6" x14ac:dyDescent="0.35">
      <c r="F508" s="3"/>
    </row>
    <row r="509" spans="6:6" x14ac:dyDescent="0.35">
      <c r="F509" s="3"/>
    </row>
    <row r="510" spans="6:6" x14ac:dyDescent="0.35">
      <c r="F510" s="3"/>
    </row>
    <row r="511" spans="6:6" x14ac:dyDescent="0.35">
      <c r="F511" s="3"/>
    </row>
    <row r="512" spans="6:6" x14ac:dyDescent="0.35">
      <c r="F512" s="3"/>
    </row>
    <row r="513" spans="6:6" x14ac:dyDescent="0.35">
      <c r="F513" s="3"/>
    </row>
    <row r="514" spans="6:6" x14ac:dyDescent="0.35">
      <c r="F514" s="3"/>
    </row>
    <row r="515" spans="6:6" x14ac:dyDescent="0.35">
      <c r="F515" s="3"/>
    </row>
    <row r="516" spans="6:6" x14ac:dyDescent="0.35">
      <c r="F516" s="3"/>
    </row>
    <row r="517" spans="6:6" x14ac:dyDescent="0.35">
      <c r="F517" s="3"/>
    </row>
    <row r="518" spans="6:6" x14ac:dyDescent="0.35">
      <c r="F518" s="3"/>
    </row>
    <row r="519" spans="6:6" x14ac:dyDescent="0.35">
      <c r="F519" s="3"/>
    </row>
    <row r="520" spans="6:6" x14ac:dyDescent="0.35">
      <c r="F520" s="3"/>
    </row>
    <row r="521" spans="6:6" x14ac:dyDescent="0.35">
      <c r="F521" s="3"/>
    </row>
    <row r="522" spans="6:6" x14ac:dyDescent="0.35">
      <c r="F522" s="3"/>
    </row>
    <row r="523" spans="6:6" x14ac:dyDescent="0.35">
      <c r="F523" s="3"/>
    </row>
    <row r="524" spans="6:6" x14ac:dyDescent="0.35">
      <c r="F524" s="3"/>
    </row>
    <row r="525" spans="6:6" x14ac:dyDescent="0.35">
      <c r="F525" s="3"/>
    </row>
    <row r="526" spans="6:6" x14ac:dyDescent="0.35">
      <c r="F526" s="3"/>
    </row>
    <row r="527" spans="6:6" x14ac:dyDescent="0.35">
      <c r="F527" s="3"/>
    </row>
    <row r="528" spans="6:6" x14ac:dyDescent="0.35">
      <c r="F528" s="3"/>
    </row>
    <row r="529" spans="6:6" x14ac:dyDescent="0.35">
      <c r="F529" s="3"/>
    </row>
    <row r="530" spans="6:6" x14ac:dyDescent="0.35">
      <c r="F530" s="3"/>
    </row>
    <row r="531" spans="6:6" x14ac:dyDescent="0.35">
      <c r="F531" s="3"/>
    </row>
    <row r="532" spans="6:6" x14ac:dyDescent="0.35">
      <c r="F532" s="3"/>
    </row>
    <row r="533" spans="6:6" x14ac:dyDescent="0.35">
      <c r="F533" s="3"/>
    </row>
    <row r="534" spans="6:6" x14ac:dyDescent="0.35">
      <c r="F534" s="3"/>
    </row>
    <row r="535" spans="6:6" x14ac:dyDescent="0.35">
      <c r="F535" s="3"/>
    </row>
    <row r="536" spans="6:6" x14ac:dyDescent="0.35">
      <c r="F536" s="3"/>
    </row>
    <row r="537" spans="6:6" x14ac:dyDescent="0.35">
      <c r="F537" s="3"/>
    </row>
    <row r="538" spans="6:6" x14ac:dyDescent="0.35">
      <c r="F538" s="3"/>
    </row>
    <row r="539" spans="6:6" x14ac:dyDescent="0.35">
      <c r="F539" s="3"/>
    </row>
    <row r="540" spans="6:6" x14ac:dyDescent="0.35">
      <c r="F540" s="3"/>
    </row>
    <row r="541" spans="6:6" x14ac:dyDescent="0.35">
      <c r="F541" s="3"/>
    </row>
    <row r="542" spans="6:6" x14ac:dyDescent="0.35">
      <c r="F542" s="3"/>
    </row>
    <row r="543" spans="6:6" x14ac:dyDescent="0.35">
      <c r="F543" s="3"/>
    </row>
    <row r="544" spans="6:6" x14ac:dyDescent="0.35">
      <c r="F544" s="3"/>
    </row>
    <row r="545" spans="6:6" x14ac:dyDescent="0.35">
      <c r="F545" s="3"/>
    </row>
    <row r="546" spans="6:6" x14ac:dyDescent="0.35">
      <c r="F546" s="3"/>
    </row>
    <row r="547" spans="6:6" x14ac:dyDescent="0.35">
      <c r="F547" s="3"/>
    </row>
    <row r="548" spans="6:6" x14ac:dyDescent="0.35">
      <c r="F548" s="3"/>
    </row>
    <row r="549" spans="6:6" x14ac:dyDescent="0.35">
      <c r="F549" s="3"/>
    </row>
    <row r="550" spans="6:6" x14ac:dyDescent="0.35">
      <c r="F550" s="3"/>
    </row>
    <row r="551" spans="6:6" x14ac:dyDescent="0.35">
      <c r="F551" s="3"/>
    </row>
    <row r="552" spans="6:6" x14ac:dyDescent="0.35">
      <c r="F552" s="3"/>
    </row>
    <row r="553" spans="6:6" x14ac:dyDescent="0.35">
      <c r="F553" s="3"/>
    </row>
    <row r="554" spans="6:6" x14ac:dyDescent="0.35">
      <c r="F554" s="3"/>
    </row>
    <row r="555" spans="6:6" x14ac:dyDescent="0.35">
      <c r="F555" s="3"/>
    </row>
    <row r="556" spans="6:6" x14ac:dyDescent="0.35">
      <c r="F556" s="3"/>
    </row>
    <row r="557" spans="6:6" x14ac:dyDescent="0.35">
      <c r="F557" s="3"/>
    </row>
    <row r="558" spans="6:6" x14ac:dyDescent="0.35">
      <c r="F558" s="3"/>
    </row>
    <row r="559" spans="6:6" x14ac:dyDescent="0.35">
      <c r="F559" s="3"/>
    </row>
    <row r="560" spans="6:6" x14ac:dyDescent="0.35">
      <c r="F560" s="3"/>
    </row>
    <row r="561" spans="6:6" x14ac:dyDescent="0.35">
      <c r="F561" s="3"/>
    </row>
    <row r="562" spans="6:6" x14ac:dyDescent="0.35">
      <c r="F562" s="3"/>
    </row>
    <row r="563" spans="6:6" x14ac:dyDescent="0.35">
      <c r="F563" s="3"/>
    </row>
    <row r="564" spans="6:6" x14ac:dyDescent="0.35">
      <c r="F564" s="3"/>
    </row>
    <row r="565" spans="6:6" x14ac:dyDescent="0.35">
      <c r="F565" s="3"/>
    </row>
    <row r="566" spans="6:6" x14ac:dyDescent="0.35">
      <c r="F566" s="3"/>
    </row>
    <row r="567" spans="6:6" x14ac:dyDescent="0.35">
      <c r="F567" s="3"/>
    </row>
    <row r="568" spans="6:6" x14ac:dyDescent="0.35">
      <c r="F568" s="3"/>
    </row>
    <row r="569" spans="6:6" x14ac:dyDescent="0.35">
      <c r="F569" s="3"/>
    </row>
    <row r="570" spans="6:6" x14ac:dyDescent="0.35">
      <c r="F570" s="3"/>
    </row>
    <row r="571" spans="6:6" x14ac:dyDescent="0.35">
      <c r="F571" s="3"/>
    </row>
    <row r="572" spans="6:6" x14ac:dyDescent="0.35">
      <c r="F572" s="3"/>
    </row>
    <row r="573" spans="6:6" x14ac:dyDescent="0.35">
      <c r="F573" s="3"/>
    </row>
    <row r="574" spans="6:6" x14ac:dyDescent="0.35">
      <c r="F574" s="3"/>
    </row>
    <row r="575" spans="6:6" x14ac:dyDescent="0.35">
      <c r="F575" s="3"/>
    </row>
    <row r="576" spans="6:6" x14ac:dyDescent="0.35">
      <c r="F576" s="3"/>
    </row>
    <row r="577" spans="6:6" x14ac:dyDescent="0.35">
      <c r="F577" s="3"/>
    </row>
    <row r="578" spans="6:6" x14ac:dyDescent="0.35">
      <c r="F578" s="3"/>
    </row>
    <row r="579" spans="6:6" x14ac:dyDescent="0.35">
      <c r="F579" s="3"/>
    </row>
    <row r="580" spans="6:6" x14ac:dyDescent="0.35">
      <c r="F580" s="3"/>
    </row>
    <row r="581" spans="6:6" x14ac:dyDescent="0.35">
      <c r="F581" s="3"/>
    </row>
    <row r="582" spans="6:6" x14ac:dyDescent="0.35">
      <c r="F582" s="3"/>
    </row>
    <row r="583" spans="6:6" x14ac:dyDescent="0.35">
      <c r="F583" s="3"/>
    </row>
    <row r="584" spans="6:6" x14ac:dyDescent="0.35">
      <c r="F584" s="3"/>
    </row>
    <row r="585" spans="6:6" x14ac:dyDescent="0.35">
      <c r="F585" s="3"/>
    </row>
    <row r="586" spans="6:6" x14ac:dyDescent="0.35">
      <c r="F586" s="3"/>
    </row>
    <row r="587" spans="6:6" x14ac:dyDescent="0.35">
      <c r="F587" s="3"/>
    </row>
    <row r="588" spans="6:6" x14ac:dyDescent="0.35">
      <c r="F588" s="3"/>
    </row>
    <row r="589" spans="6:6" x14ac:dyDescent="0.35">
      <c r="F589" s="3"/>
    </row>
    <row r="590" spans="6:6" x14ac:dyDescent="0.35">
      <c r="F590" s="3"/>
    </row>
    <row r="591" spans="6:6" x14ac:dyDescent="0.35">
      <c r="F591" s="3"/>
    </row>
    <row r="592" spans="6:6" x14ac:dyDescent="0.35">
      <c r="F592" s="3"/>
    </row>
    <row r="593" spans="6:6" x14ac:dyDescent="0.35">
      <c r="F593" s="3"/>
    </row>
    <row r="594" spans="6:6" x14ac:dyDescent="0.35">
      <c r="F594" s="3"/>
    </row>
    <row r="595" spans="6:6" x14ac:dyDescent="0.35">
      <c r="F595" s="3"/>
    </row>
    <row r="596" spans="6:6" x14ac:dyDescent="0.35">
      <c r="F596" s="3"/>
    </row>
    <row r="597" spans="6:6" x14ac:dyDescent="0.35">
      <c r="F597" s="3"/>
    </row>
    <row r="598" spans="6:6" x14ac:dyDescent="0.35">
      <c r="F598" s="3"/>
    </row>
    <row r="599" spans="6:6" x14ac:dyDescent="0.35">
      <c r="F599" s="3"/>
    </row>
    <row r="600" spans="6:6" x14ac:dyDescent="0.35">
      <c r="F600" s="3"/>
    </row>
    <row r="601" spans="6:6" x14ac:dyDescent="0.35">
      <c r="F601" s="3"/>
    </row>
    <row r="602" spans="6:6" x14ac:dyDescent="0.35">
      <c r="F602" s="3"/>
    </row>
    <row r="603" spans="6:6" x14ac:dyDescent="0.35">
      <c r="F603" s="3"/>
    </row>
    <row r="604" spans="6:6" x14ac:dyDescent="0.35">
      <c r="F604" s="3"/>
    </row>
    <row r="605" spans="6:6" x14ac:dyDescent="0.35">
      <c r="F605" s="3"/>
    </row>
    <row r="606" spans="6:6" x14ac:dyDescent="0.35">
      <c r="F606" s="3"/>
    </row>
    <row r="607" spans="6:6" x14ac:dyDescent="0.35">
      <c r="F607" s="3"/>
    </row>
    <row r="608" spans="6:6" x14ac:dyDescent="0.35">
      <c r="F608" s="3"/>
    </row>
    <row r="609" spans="6:6" x14ac:dyDescent="0.35">
      <c r="F609" s="3"/>
    </row>
    <row r="610" spans="6:6" x14ac:dyDescent="0.35">
      <c r="F610" s="3"/>
    </row>
    <row r="611" spans="6:6" x14ac:dyDescent="0.35">
      <c r="F611" s="3"/>
    </row>
    <row r="612" spans="6:6" x14ac:dyDescent="0.35">
      <c r="F612" s="3"/>
    </row>
    <row r="613" spans="6:6" x14ac:dyDescent="0.35">
      <c r="F613" s="3"/>
    </row>
    <row r="614" spans="6:6" x14ac:dyDescent="0.35">
      <c r="F614" s="3"/>
    </row>
    <row r="615" spans="6:6" x14ac:dyDescent="0.35">
      <c r="F615" s="3"/>
    </row>
    <row r="616" spans="6:6" x14ac:dyDescent="0.35">
      <c r="F616" s="3"/>
    </row>
    <row r="617" spans="6:6" x14ac:dyDescent="0.35">
      <c r="F617" s="3"/>
    </row>
    <row r="618" spans="6:6" x14ac:dyDescent="0.35">
      <c r="F618" s="3"/>
    </row>
    <row r="619" spans="6:6" x14ac:dyDescent="0.35">
      <c r="F619" s="3"/>
    </row>
    <row r="620" spans="6:6" x14ac:dyDescent="0.35">
      <c r="F620" s="3"/>
    </row>
    <row r="621" spans="6:6" x14ac:dyDescent="0.35">
      <c r="F621" s="3"/>
    </row>
    <row r="622" spans="6:6" x14ac:dyDescent="0.35">
      <c r="F622" s="3"/>
    </row>
    <row r="623" spans="6:6" x14ac:dyDescent="0.35">
      <c r="F623" s="3"/>
    </row>
    <row r="624" spans="6:6" x14ac:dyDescent="0.35">
      <c r="F624" s="3"/>
    </row>
    <row r="625" spans="6:6" x14ac:dyDescent="0.35">
      <c r="F625" s="3"/>
    </row>
    <row r="626" spans="6:6" x14ac:dyDescent="0.35">
      <c r="F626" s="3"/>
    </row>
    <row r="627" spans="6:6" x14ac:dyDescent="0.35">
      <c r="F627" s="3"/>
    </row>
    <row r="628" spans="6:6" x14ac:dyDescent="0.35">
      <c r="F628" s="3"/>
    </row>
    <row r="629" spans="6:6" x14ac:dyDescent="0.35">
      <c r="F629" s="3"/>
    </row>
    <row r="630" spans="6:6" x14ac:dyDescent="0.35">
      <c r="F630" s="3"/>
    </row>
    <row r="631" spans="6:6" x14ac:dyDescent="0.35">
      <c r="F631" s="3"/>
    </row>
    <row r="632" spans="6:6" x14ac:dyDescent="0.35">
      <c r="F632" s="3"/>
    </row>
    <row r="633" spans="6:6" x14ac:dyDescent="0.35">
      <c r="F633" s="3"/>
    </row>
    <row r="634" spans="6:6" x14ac:dyDescent="0.35">
      <c r="F634" s="3"/>
    </row>
    <row r="635" spans="6:6" x14ac:dyDescent="0.35">
      <c r="F635" s="3"/>
    </row>
    <row r="636" spans="6:6" x14ac:dyDescent="0.35">
      <c r="F636" s="3"/>
    </row>
    <row r="637" spans="6:6" x14ac:dyDescent="0.35">
      <c r="F637" s="3"/>
    </row>
    <row r="638" spans="6:6" x14ac:dyDescent="0.35">
      <c r="F638" s="3"/>
    </row>
    <row r="639" spans="6:6" x14ac:dyDescent="0.35">
      <c r="F639" s="3"/>
    </row>
    <row r="640" spans="6:6" x14ac:dyDescent="0.35">
      <c r="F640" s="3"/>
    </row>
    <row r="641" spans="6:6" x14ac:dyDescent="0.35">
      <c r="F641" s="3"/>
    </row>
    <row r="642" spans="6:6" x14ac:dyDescent="0.35">
      <c r="F642" s="3"/>
    </row>
    <row r="643" spans="6:6" x14ac:dyDescent="0.35">
      <c r="F643" s="3"/>
    </row>
    <row r="644" spans="6:6" x14ac:dyDescent="0.35">
      <c r="F644" s="3"/>
    </row>
    <row r="645" spans="6:6" x14ac:dyDescent="0.35">
      <c r="F645" s="3"/>
    </row>
    <row r="646" spans="6:6" x14ac:dyDescent="0.35">
      <c r="F646" s="3"/>
    </row>
    <row r="647" spans="6:6" x14ac:dyDescent="0.35">
      <c r="F647" s="3"/>
    </row>
    <row r="648" spans="6:6" x14ac:dyDescent="0.35">
      <c r="F648" s="3"/>
    </row>
    <row r="649" spans="6:6" x14ac:dyDescent="0.35">
      <c r="F649" s="3"/>
    </row>
    <row r="650" spans="6:6" x14ac:dyDescent="0.35">
      <c r="F650" s="3"/>
    </row>
    <row r="651" spans="6:6" x14ac:dyDescent="0.35">
      <c r="F651" s="3"/>
    </row>
    <row r="652" spans="6:6" x14ac:dyDescent="0.35">
      <c r="F652" s="3"/>
    </row>
    <row r="653" spans="6:6" x14ac:dyDescent="0.35">
      <c r="F653" s="3"/>
    </row>
    <row r="654" spans="6:6" x14ac:dyDescent="0.35">
      <c r="F654" s="3"/>
    </row>
    <row r="655" spans="6:6" x14ac:dyDescent="0.35">
      <c r="F655" s="3"/>
    </row>
    <row r="656" spans="6:6" x14ac:dyDescent="0.35">
      <c r="F656" s="3"/>
    </row>
    <row r="657" spans="6:6" x14ac:dyDescent="0.35">
      <c r="F657" s="3"/>
    </row>
    <row r="658" spans="6:6" x14ac:dyDescent="0.35">
      <c r="F658" s="3"/>
    </row>
    <row r="659" spans="6:6" x14ac:dyDescent="0.35">
      <c r="F659" s="3"/>
    </row>
    <row r="660" spans="6:6" x14ac:dyDescent="0.35">
      <c r="F660" s="3"/>
    </row>
    <row r="661" spans="6:6" x14ac:dyDescent="0.35">
      <c r="F661" s="3"/>
    </row>
    <row r="662" spans="6:6" x14ac:dyDescent="0.35">
      <c r="F662" s="3"/>
    </row>
    <row r="663" spans="6:6" x14ac:dyDescent="0.35">
      <c r="F663" s="3"/>
    </row>
    <row r="664" spans="6:6" x14ac:dyDescent="0.35">
      <c r="F664" s="3"/>
    </row>
    <row r="665" spans="6:6" x14ac:dyDescent="0.35">
      <c r="F665" s="3"/>
    </row>
    <row r="666" spans="6:6" x14ac:dyDescent="0.35">
      <c r="F666" s="3"/>
    </row>
    <row r="667" spans="6:6" x14ac:dyDescent="0.35">
      <c r="F667" s="3"/>
    </row>
    <row r="668" spans="6:6" x14ac:dyDescent="0.35">
      <c r="F668" s="3"/>
    </row>
    <row r="669" spans="6:6" x14ac:dyDescent="0.35">
      <c r="F669" s="3"/>
    </row>
    <row r="670" spans="6:6" x14ac:dyDescent="0.35">
      <c r="F670" s="3"/>
    </row>
    <row r="671" spans="6:6" x14ac:dyDescent="0.35">
      <c r="F671" s="3"/>
    </row>
    <row r="672" spans="6:6" x14ac:dyDescent="0.35">
      <c r="F672" s="3"/>
    </row>
    <row r="673" spans="6:6" x14ac:dyDescent="0.35">
      <c r="F673" s="3"/>
    </row>
    <row r="674" spans="6:6" x14ac:dyDescent="0.35">
      <c r="F674" s="3"/>
    </row>
    <row r="675" spans="6:6" x14ac:dyDescent="0.35">
      <c r="F675" s="3"/>
    </row>
    <row r="676" spans="6:6" x14ac:dyDescent="0.35">
      <c r="F676" s="3"/>
    </row>
    <row r="677" spans="6:6" x14ac:dyDescent="0.35">
      <c r="F677" s="3"/>
    </row>
    <row r="678" spans="6:6" x14ac:dyDescent="0.35">
      <c r="F678" s="3"/>
    </row>
    <row r="679" spans="6:6" x14ac:dyDescent="0.35">
      <c r="F679" s="3"/>
    </row>
    <row r="680" spans="6:6" x14ac:dyDescent="0.35">
      <c r="F680" s="3"/>
    </row>
    <row r="681" spans="6:6" x14ac:dyDescent="0.35">
      <c r="F681" s="3"/>
    </row>
    <row r="682" spans="6:6" x14ac:dyDescent="0.35">
      <c r="F682" s="3"/>
    </row>
    <row r="683" spans="6:6" x14ac:dyDescent="0.35">
      <c r="F683" s="3"/>
    </row>
    <row r="684" spans="6:6" x14ac:dyDescent="0.35">
      <c r="F684" s="3"/>
    </row>
    <row r="685" spans="6:6" x14ac:dyDescent="0.35">
      <c r="F685" s="3"/>
    </row>
    <row r="686" spans="6:6" x14ac:dyDescent="0.35">
      <c r="F686" s="3"/>
    </row>
    <row r="687" spans="6:6" x14ac:dyDescent="0.35">
      <c r="F687" s="3"/>
    </row>
    <row r="688" spans="6:6" x14ac:dyDescent="0.35">
      <c r="F688" s="3"/>
    </row>
    <row r="689" spans="6:6" x14ac:dyDescent="0.35">
      <c r="F689" s="3"/>
    </row>
    <row r="690" spans="6:6" x14ac:dyDescent="0.35">
      <c r="F690" s="3"/>
    </row>
    <row r="691" spans="6:6" x14ac:dyDescent="0.35">
      <c r="F691" s="3"/>
    </row>
    <row r="692" spans="6:6" x14ac:dyDescent="0.35">
      <c r="F692" s="3"/>
    </row>
    <row r="693" spans="6:6" x14ac:dyDescent="0.35">
      <c r="F693" s="3"/>
    </row>
    <row r="694" spans="6:6" x14ac:dyDescent="0.35">
      <c r="F694" s="3"/>
    </row>
    <row r="695" spans="6:6" x14ac:dyDescent="0.35">
      <c r="F695" s="3"/>
    </row>
    <row r="696" spans="6:6" x14ac:dyDescent="0.35">
      <c r="F696" s="3"/>
    </row>
    <row r="697" spans="6:6" x14ac:dyDescent="0.35">
      <c r="F697" s="3"/>
    </row>
    <row r="698" spans="6:6" x14ac:dyDescent="0.35">
      <c r="F698" s="3"/>
    </row>
    <row r="699" spans="6:6" x14ac:dyDescent="0.35">
      <c r="F699" s="3"/>
    </row>
    <row r="700" spans="6:6" x14ac:dyDescent="0.35">
      <c r="F700" s="3"/>
    </row>
    <row r="701" spans="6:6" x14ac:dyDescent="0.35">
      <c r="F701" s="3"/>
    </row>
    <row r="702" spans="6:6" x14ac:dyDescent="0.35">
      <c r="F702" s="3"/>
    </row>
    <row r="703" spans="6:6" x14ac:dyDescent="0.35">
      <c r="F703" s="3"/>
    </row>
    <row r="704" spans="6:6" x14ac:dyDescent="0.35">
      <c r="F704" s="3"/>
    </row>
    <row r="705" spans="6:6" x14ac:dyDescent="0.35">
      <c r="F705" s="3"/>
    </row>
    <row r="706" spans="6:6" x14ac:dyDescent="0.35">
      <c r="F706" s="3"/>
    </row>
    <row r="707" spans="6:6" x14ac:dyDescent="0.35">
      <c r="F707" s="3"/>
    </row>
    <row r="708" spans="6:6" x14ac:dyDescent="0.35">
      <c r="F708" s="3"/>
    </row>
    <row r="709" spans="6:6" x14ac:dyDescent="0.35">
      <c r="F709" s="3"/>
    </row>
    <row r="710" spans="6:6" x14ac:dyDescent="0.35">
      <c r="F710" s="3"/>
    </row>
    <row r="711" spans="6:6" x14ac:dyDescent="0.35">
      <c r="F711" s="3"/>
    </row>
    <row r="712" spans="6:6" x14ac:dyDescent="0.35">
      <c r="F712" s="3"/>
    </row>
    <row r="713" spans="6:6" x14ac:dyDescent="0.35">
      <c r="F713" s="3"/>
    </row>
    <row r="714" spans="6:6" x14ac:dyDescent="0.35">
      <c r="F714" s="3"/>
    </row>
    <row r="715" spans="6:6" x14ac:dyDescent="0.35">
      <c r="F715" s="3"/>
    </row>
    <row r="716" spans="6:6" x14ac:dyDescent="0.35">
      <c r="F716" s="3"/>
    </row>
    <row r="717" spans="6:6" x14ac:dyDescent="0.35">
      <c r="F717" s="3"/>
    </row>
    <row r="718" spans="6:6" x14ac:dyDescent="0.35">
      <c r="F718" s="3"/>
    </row>
    <row r="719" spans="6:6" x14ac:dyDescent="0.35">
      <c r="F719" s="3"/>
    </row>
    <row r="720" spans="6:6" x14ac:dyDescent="0.35">
      <c r="F720" s="3"/>
    </row>
    <row r="721" spans="6:6" x14ac:dyDescent="0.35">
      <c r="F721" s="3"/>
    </row>
    <row r="722" spans="6:6" x14ac:dyDescent="0.35">
      <c r="F722" s="3"/>
    </row>
    <row r="723" spans="6:6" x14ac:dyDescent="0.35">
      <c r="F723" s="3"/>
    </row>
    <row r="724" spans="6:6" x14ac:dyDescent="0.35">
      <c r="F724" s="3"/>
    </row>
    <row r="725" spans="6:6" x14ac:dyDescent="0.35">
      <c r="F725" s="3"/>
    </row>
    <row r="726" spans="6:6" x14ac:dyDescent="0.35">
      <c r="F726" s="3"/>
    </row>
    <row r="727" spans="6:6" x14ac:dyDescent="0.35">
      <c r="F727" s="3"/>
    </row>
    <row r="728" spans="6:6" x14ac:dyDescent="0.35">
      <c r="F728" s="3"/>
    </row>
    <row r="729" spans="6:6" x14ac:dyDescent="0.35">
      <c r="F729" s="3"/>
    </row>
    <row r="730" spans="6:6" x14ac:dyDescent="0.35">
      <c r="F730" s="3"/>
    </row>
    <row r="731" spans="6:6" x14ac:dyDescent="0.35">
      <c r="F731" s="3"/>
    </row>
    <row r="732" spans="6:6" x14ac:dyDescent="0.35">
      <c r="F732" s="3"/>
    </row>
    <row r="733" spans="6:6" x14ac:dyDescent="0.35">
      <c r="F733" s="3"/>
    </row>
    <row r="734" spans="6:6" x14ac:dyDescent="0.35">
      <c r="F734" s="3"/>
    </row>
    <row r="735" spans="6:6" x14ac:dyDescent="0.35">
      <c r="F735" s="3"/>
    </row>
    <row r="736" spans="6:6" x14ac:dyDescent="0.35">
      <c r="F736" s="3"/>
    </row>
    <row r="737" spans="6:6" x14ac:dyDescent="0.35">
      <c r="F737" s="3"/>
    </row>
    <row r="738" spans="6:6" x14ac:dyDescent="0.35">
      <c r="F738" s="3"/>
    </row>
    <row r="739" spans="6:6" x14ac:dyDescent="0.35">
      <c r="F739" s="3"/>
    </row>
    <row r="740" spans="6:6" x14ac:dyDescent="0.35">
      <c r="F740" s="3"/>
    </row>
    <row r="741" spans="6:6" x14ac:dyDescent="0.35">
      <c r="F741" s="3"/>
    </row>
    <row r="742" spans="6:6" x14ac:dyDescent="0.35">
      <c r="F742" s="3"/>
    </row>
    <row r="743" spans="6:6" x14ac:dyDescent="0.35">
      <c r="F743" s="3"/>
    </row>
    <row r="744" spans="6:6" x14ac:dyDescent="0.35">
      <c r="F744" s="3"/>
    </row>
    <row r="745" spans="6:6" x14ac:dyDescent="0.35">
      <c r="F745" s="3"/>
    </row>
    <row r="746" spans="6:6" x14ac:dyDescent="0.35">
      <c r="F746" s="3"/>
    </row>
    <row r="747" spans="6:6" x14ac:dyDescent="0.35">
      <c r="F747" s="3"/>
    </row>
    <row r="748" spans="6:6" x14ac:dyDescent="0.35">
      <c r="F748" s="3"/>
    </row>
    <row r="749" spans="6:6" x14ac:dyDescent="0.35">
      <c r="F749" s="3"/>
    </row>
    <row r="750" spans="6:6" x14ac:dyDescent="0.35">
      <c r="F750" s="3"/>
    </row>
    <row r="751" spans="6:6" x14ac:dyDescent="0.35">
      <c r="F751" s="3"/>
    </row>
    <row r="752" spans="6:6" x14ac:dyDescent="0.35">
      <c r="F752" s="3"/>
    </row>
    <row r="753" spans="6:6" x14ac:dyDescent="0.35">
      <c r="F753" s="3"/>
    </row>
    <row r="754" spans="6:6" x14ac:dyDescent="0.35">
      <c r="F754" s="3"/>
    </row>
    <row r="755" spans="6:6" x14ac:dyDescent="0.35">
      <c r="F755" s="3"/>
    </row>
    <row r="756" spans="6:6" x14ac:dyDescent="0.35">
      <c r="F756" s="3"/>
    </row>
    <row r="757" spans="6:6" x14ac:dyDescent="0.35">
      <c r="F757" s="3"/>
    </row>
    <row r="758" spans="6:6" x14ac:dyDescent="0.35">
      <c r="F758" s="3"/>
    </row>
    <row r="759" spans="6:6" x14ac:dyDescent="0.35">
      <c r="F759" s="3"/>
    </row>
    <row r="760" spans="6:6" x14ac:dyDescent="0.35">
      <c r="F760" s="3"/>
    </row>
    <row r="761" spans="6:6" x14ac:dyDescent="0.35">
      <c r="F761" s="3"/>
    </row>
    <row r="762" spans="6:6" x14ac:dyDescent="0.35">
      <c r="F762" s="3"/>
    </row>
    <row r="763" spans="6:6" x14ac:dyDescent="0.35">
      <c r="F763" s="3"/>
    </row>
    <row r="764" spans="6:6" x14ac:dyDescent="0.35">
      <c r="F764" s="3"/>
    </row>
    <row r="765" spans="6:6" x14ac:dyDescent="0.35">
      <c r="F765" s="3"/>
    </row>
    <row r="766" spans="6:6" x14ac:dyDescent="0.35">
      <c r="F766" s="3"/>
    </row>
    <row r="767" spans="6:6" x14ac:dyDescent="0.35">
      <c r="F767" s="3"/>
    </row>
    <row r="768" spans="6:6" x14ac:dyDescent="0.35">
      <c r="F768" s="3"/>
    </row>
    <row r="769" spans="6:6" x14ac:dyDescent="0.35">
      <c r="F769" s="3"/>
    </row>
    <row r="770" spans="6:6" x14ac:dyDescent="0.35">
      <c r="F770" s="3"/>
    </row>
    <row r="771" spans="6:6" x14ac:dyDescent="0.35">
      <c r="F771" s="3"/>
    </row>
    <row r="772" spans="6:6" x14ac:dyDescent="0.35">
      <c r="F772" s="3"/>
    </row>
    <row r="773" spans="6:6" x14ac:dyDescent="0.35">
      <c r="F773" s="3"/>
    </row>
    <row r="774" spans="6:6" x14ac:dyDescent="0.35">
      <c r="F774" s="3"/>
    </row>
    <row r="775" spans="6:6" x14ac:dyDescent="0.35">
      <c r="F775" s="3"/>
    </row>
    <row r="776" spans="6:6" x14ac:dyDescent="0.35">
      <c r="F776" s="3"/>
    </row>
    <row r="777" spans="6:6" x14ac:dyDescent="0.35">
      <c r="F777" s="3"/>
    </row>
    <row r="778" spans="6:6" x14ac:dyDescent="0.35">
      <c r="F778" s="3"/>
    </row>
    <row r="779" spans="6:6" x14ac:dyDescent="0.35">
      <c r="F779" s="3"/>
    </row>
    <row r="780" spans="6:6" x14ac:dyDescent="0.35">
      <c r="F780" s="3"/>
    </row>
    <row r="781" spans="6:6" x14ac:dyDescent="0.35">
      <c r="F781" s="3"/>
    </row>
    <row r="782" spans="6:6" x14ac:dyDescent="0.35">
      <c r="F782" s="3"/>
    </row>
    <row r="783" spans="6:6" x14ac:dyDescent="0.35">
      <c r="F783" s="3"/>
    </row>
    <row r="784" spans="6:6" x14ac:dyDescent="0.35">
      <c r="F784" s="3"/>
    </row>
    <row r="785" spans="6:6" x14ac:dyDescent="0.35">
      <c r="F785" s="3"/>
    </row>
    <row r="786" spans="6:6" x14ac:dyDescent="0.35">
      <c r="F786" s="3"/>
    </row>
    <row r="787" spans="6:6" x14ac:dyDescent="0.35">
      <c r="F787" s="3"/>
    </row>
    <row r="788" spans="6:6" x14ac:dyDescent="0.35">
      <c r="F788" s="3"/>
    </row>
    <row r="789" spans="6:6" x14ac:dyDescent="0.35">
      <c r="F789" s="3"/>
    </row>
    <row r="790" spans="6:6" x14ac:dyDescent="0.35">
      <c r="F790" s="3"/>
    </row>
    <row r="791" spans="6:6" x14ac:dyDescent="0.35">
      <c r="F791" s="3"/>
    </row>
    <row r="792" spans="6:6" x14ac:dyDescent="0.35">
      <c r="F792" s="3"/>
    </row>
    <row r="793" spans="6:6" x14ac:dyDescent="0.35">
      <c r="F793" s="3"/>
    </row>
    <row r="794" spans="6:6" x14ac:dyDescent="0.35">
      <c r="F794" s="3"/>
    </row>
    <row r="795" spans="6:6" x14ac:dyDescent="0.35">
      <c r="F795" s="3"/>
    </row>
    <row r="796" spans="6:6" x14ac:dyDescent="0.35">
      <c r="F796" s="3"/>
    </row>
    <row r="797" spans="6:6" x14ac:dyDescent="0.35">
      <c r="F797" s="3"/>
    </row>
    <row r="798" spans="6:6" x14ac:dyDescent="0.35">
      <c r="F798" s="3"/>
    </row>
    <row r="799" spans="6:6" x14ac:dyDescent="0.35">
      <c r="F799" s="3"/>
    </row>
    <row r="800" spans="6:6" x14ac:dyDescent="0.35">
      <c r="F800" s="3"/>
    </row>
    <row r="801" spans="6:6" x14ac:dyDescent="0.35">
      <c r="F801" s="3"/>
    </row>
    <row r="802" spans="6:6" x14ac:dyDescent="0.35">
      <c r="F802" s="3"/>
    </row>
    <row r="803" spans="6:6" x14ac:dyDescent="0.35">
      <c r="F803" s="3"/>
    </row>
    <row r="804" spans="6:6" x14ac:dyDescent="0.35">
      <c r="F804" s="3"/>
    </row>
    <row r="805" spans="6:6" x14ac:dyDescent="0.35">
      <c r="F805" s="3"/>
    </row>
    <row r="806" spans="6:6" x14ac:dyDescent="0.35">
      <c r="F806" s="3"/>
    </row>
    <row r="807" spans="6:6" x14ac:dyDescent="0.35">
      <c r="F807" s="3"/>
    </row>
    <row r="808" spans="6:6" x14ac:dyDescent="0.35">
      <c r="F808" s="3"/>
    </row>
    <row r="809" spans="6:6" x14ac:dyDescent="0.35">
      <c r="F809" s="3"/>
    </row>
    <row r="810" spans="6:6" x14ac:dyDescent="0.35">
      <c r="F810" s="3"/>
    </row>
    <row r="811" spans="6:6" x14ac:dyDescent="0.35">
      <c r="F811" s="3"/>
    </row>
    <row r="812" spans="6:6" x14ac:dyDescent="0.35">
      <c r="F812" s="3"/>
    </row>
    <row r="813" spans="6:6" x14ac:dyDescent="0.35">
      <c r="F813" s="3"/>
    </row>
    <row r="814" spans="6:6" x14ac:dyDescent="0.35">
      <c r="F814" s="3"/>
    </row>
    <row r="815" spans="6:6" x14ac:dyDescent="0.35">
      <c r="F815" s="3"/>
    </row>
  </sheetData>
  <pageMargins left="0.7" right="0.7" top="0.75" bottom="0.75" header="0.3" footer="0.3"/>
  <pageSetup orientation="portrait" horizontalDpi="1200" verticalDpi="1200" r:id="rId1"/>
  <headerFooter>
    <oddHeader>&amp;L&amp;"Calibri"&amp;11&amp;K000000PERSONAL/NONWORK // EXTERNAL&amp;1#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79619-A325-4573-A2E8-253812D58145}">
  <sheetPr>
    <tabColor rgb="FF00B0F0"/>
  </sheetPr>
  <dimension ref="A1:B131"/>
  <sheetViews>
    <sheetView tabSelected="1" workbookViewId="0">
      <selection activeCell="J16" sqref="J16"/>
    </sheetView>
  </sheetViews>
  <sheetFormatPr defaultRowHeight="14.5" x14ac:dyDescent="0.35"/>
  <cols>
    <col min="1" max="2" width="20.7265625" customWidth="1"/>
  </cols>
  <sheetData>
    <row r="1" spans="1:2" x14ac:dyDescent="0.35">
      <c r="A1" t="s">
        <v>39</v>
      </c>
    </row>
    <row r="2" spans="1:2" x14ac:dyDescent="0.35">
      <c r="A2" t="s">
        <v>40</v>
      </c>
    </row>
    <row r="3" spans="1:2" x14ac:dyDescent="0.35">
      <c r="A3" t="s">
        <v>41</v>
      </c>
    </row>
    <row r="4" spans="1:2" x14ac:dyDescent="0.35">
      <c r="A4" t="s">
        <v>68</v>
      </c>
    </row>
    <row r="5" spans="1:2" x14ac:dyDescent="0.35">
      <c r="A5" t="s">
        <v>43</v>
      </c>
    </row>
    <row r="6" spans="1:2" x14ac:dyDescent="0.35">
      <c r="A6" t="s">
        <v>44</v>
      </c>
    </row>
    <row r="8" spans="1:2" x14ac:dyDescent="0.35">
      <c r="A8" t="s">
        <v>101</v>
      </c>
      <c r="B8" t="s">
        <v>102</v>
      </c>
    </row>
    <row r="10" spans="1:2" x14ac:dyDescent="0.35">
      <c r="A10" t="s">
        <v>50</v>
      </c>
    </row>
    <row r="11" spans="1:2" x14ac:dyDescent="0.35">
      <c r="A11" t="s">
        <v>51</v>
      </c>
      <c r="B11" t="s">
        <v>101</v>
      </c>
    </row>
    <row r="12" spans="1:2" x14ac:dyDescent="0.35">
      <c r="A12" s="1">
        <v>32874</v>
      </c>
      <c r="B12" s="4">
        <v>110.64100000000001</v>
      </c>
    </row>
    <row r="13" spans="1:2" x14ac:dyDescent="0.35">
      <c r="A13" s="1">
        <v>32964</v>
      </c>
      <c r="B13" s="4">
        <v>110.929</v>
      </c>
    </row>
    <row r="14" spans="1:2" x14ac:dyDescent="0.35">
      <c r="A14" s="1">
        <v>33055</v>
      </c>
      <c r="B14" s="4">
        <v>111.09</v>
      </c>
    </row>
    <row r="15" spans="1:2" x14ac:dyDescent="0.35">
      <c r="A15" s="1">
        <v>33147</v>
      </c>
      <c r="B15" s="4">
        <v>112.077</v>
      </c>
    </row>
    <row r="16" spans="1:2" x14ac:dyDescent="0.35">
      <c r="A16" s="1">
        <v>33239</v>
      </c>
      <c r="B16" s="4">
        <v>111.364</v>
      </c>
    </row>
    <row r="17" spans="1:2" x14ac:dyDescent="0.35">
      <c r="A17" s="1">
        <v>33329</v>
      </c>
      <c r="B17" s="4">
        <v>111.101</v>
      </c>
    </row>
    <row r="18" spans="1:2" x14ac:dyDescent="0.35">
      <c r="A18" s="1">
        <v>33420</v>
      </c>
      <c r="B18" s="4">
        <v>110.746</v>
      </c>
    </row>
    <row r="19" spans="1:2" x14ac:dyDescent="0.35">
      <c r="A19" s="1">
        <v>33512</v>
      </c>
      <c r="B19" s="4">
        <v>111.316</v>
      </c>
    </row>
    <row r="20" spans="1:2" x14ac:dyDescent="0.35">
      <c r="A20" s="1">
        <v>33604</v>
      </c>
      <c r="B20" s="4">
        <v>111.76300000000001</v>
      </c>
    </row>
    <row r="21" spans="1:2" x14ac:dyDescent="0.35">
      <c r="A21" s="1">
        <v>33695</v>
      </c>
      <c r="B21" s="4">
        <v>111.398</v>
      </c>
    </row>
    <row r="22" spans="1:2" x14ac:dyDescent="0.35">
      <c r="A22" s="1">
        <v>33786</v>
      </c>
      <c r="B22" s="4">
        <v>111.13</v>
      </c>
    </row>
    <row r="23" spans="1:2" x14ac:dyDescent="0.35">
      <c r="A23" s="1">
        <v>33878</v>
      </c>
      <c r="B23" s="4">
        <v>110.223</v>
      </c>
    </row>
    <row r="24" spans="1:2" x14ac:dyDescent="0.35">
      <c r="A24" s="1">
        <v>33970</v>
      </c>
      <c r="B24" s="4">
        <v>109.595</v>
      </c>
    </row>
    <row r="25" spans="1:2" x14ac:dyDescent="0.35">
      <c r="A25" s="1">
        <v>34060</v>
      </c>
      <c r="B25" s="4">
        <v>110.437</v>
      </c>
    </row>
    <row r="26" spans="1:2" x14ac:dyDescent="0.35">
      <c r="A26" s="1">
        <v>34151</v>
      </c>
      <c r="B26" s="4">
        <v>109.68</v>
      </c>
    </row>
    <row r="27" spans="1:2" x14ac:dyDescent="0.35">
      <c r="A27" s="1">
        <v>34243</v>
      </c>
      <c r="B27" s="4">
        <v>109.45</v>
      </c>
    </row>
    <row r="28" spans="1:2" x14ac:dyDescent="0.35">
      <c r="A28" s="1">
        <v>34335</v>
      </c>
      <c r="B28" s="4">
        <v>108.13</v>
      </c>
    </row>
    <row r="29" spans="1:2" x14ac:dyDescent="0.35">
      <c r="A29" s="1">
        <v>34425</v>
      </c>
      <c r="B29" s="4">
        <v>108.43899999999999</v>
      </c>
    </row>
    <row r="30" spans="1:2" x14ac:dyDescent="0.35">
      <c r="A30" s="1">
        <v>34516</v>
      </c>
      <c r="B30" s="4">
        <v>108.34699999999999</v>
      </c>
    </row>
    <row r="31" spans="1:2" x14ac:dyDescent="0.35">
      <c r="A31" s="1">
        <v>34608</v>
      </c>
      <c r="B31" s="4">
        <v>107.499</v>
      </c>
    </row>
    <row r="32" spans="1:2" x14ac:dyDescent="0.35">
      <c r="A32" s="1">
        <v>34700</v>
      </c>
      <c r="B32" s="4">
        <v>107.614</v>
      </c>
    </row>
    <row r="33" spans="1:2" x14ac:dyDescent="0.35">
      <c r="A33" s="1">
        <v>34790</v>
      </c>
      <c r="B33" s="4">
        <v>107.541</v>
      </c>
    </row>
    <row r="34" spans="1:2" x14ac:dyDescent="0.35">
      <c r="A34" s="1">
        <v>34881</v>
      </c>
      <c r="B34" s="4">
        <v>107.78400000000001</v>
      </c>
    </row>
    <row r="35" spans="1:2" x14ac:dyDescent="0.35">
      <c r="A35" s="1">
        <v>34973</v>
      </c>
      <c r="B35" s="4">
        <v>107.801</v>
      </c>
    </row>
    <row r="36" spans="1:2" x14ac:dyDescent="0.35">
      <c r="A36" s="1">
        <v>35065</v>
      </c>
      <c r="B36" s="4">
        <v>107.95699999999999</v>
      </c>
    </row>
    <row r="37" spans="1:2" x14ac:dyDescent="0.35">
      <c r="A37" s="1">
        <v>35156</v>
      </c>
      <c r="B37" s="4">
        <v>107.48699999999999</v>
      </c>
    </row>
    <row r="38" spans="1:2" x14ac:dyDescent="0.35">
      <c r="A38" s="1">
        <v>35247</v>
      </c>
      <c r="B38" s="4">
        <v>107.538</v>
      </c>
    </row>
    <row r="39" spans="1:2" x14ac:dyDescent="0.35">
      <c r="A39" s="1">
        <v>35339</v>
      </c>
      <c r="B39" s="4">
        <v>107.51</v>
      </c>
    </row>
    <row r="40" spans="1:2" x14ac:dyDescent="0.35">
      <c r="A40" s="1">
        <v>35431</v>
      </c>
      <c r="B40" s="4">
        <v>108.34</v>
      </c>
    </row>
    <row r="41" spans="1:2" x14ac:dyDescent="0.35">
      <c r="A41" s="1">
        <v>35521</v>
      </c>
      <c r="B41" s="4">
        <v>107.383</v>
      </c>
    </row>
    <row r="42" spans="1:2" x14ac:dyDescent="0.35">
      <c r="A42" s="1">
        <v>35612</v>
      </c>
      <c r="B42" s="4">
        <v>107.19499999999999</v>
      </c>
    </row>
    <row r="43" spans="1:2" x14ac:dyDescent="0.35">
      <c r="A43" s="1">
        <v>35704</v>
      </c>
      <c r="B43" s="4">
        <v>108.35</v>
      </c>
    </row>
    <row r="44" spans="1:2" x14ac:dyDescent="0.35">
      <c r="A44" s="1">
        <v>35796</v>
      </c>
      <c r="B44" s="4">
        <v>109.468</v>
      </c>
    </row>
    <row r="45" spans="1:2" x14ac:dyDescent="0.35">
      <c r="A45" s="1">
        <v>35886</v>
      </c>
      <c r="B45" s="4">
        <v>110.172</v>
      </c>
    </row>
    <row r="46" spans="1:2" x14ac:dyDescent="0.35">
      <c r="A46" s="1">
        <v>35977</v>
      </c>
      <c r="B46" s="4">
        <v>110.137</v>
      </c>
    </row>
    <row r="47" spans="1:2" x14ac:dyDescent="0.35">
      <c r="A47" s="1">
        <v>36069</v>
      </c>
      <c r="B47" s="4">
        <v>109.991</v>
      </c>
    </row>
    <row r="48" spans="1:2" x14ac:dyDescent="0.35">
      <c r="A48" s="1">
        <v>36161</v>
      </c>
      <c r="B48" s="4">
        <v>110.33199999999999</v>
      </c>
    </row>
    <row r="49" spans="1:2" x14ac:dyDescent="0.35">
      <c r="A49" s="1">
        <v>36251</v>
      </c>
      <c r="B49" s="4">
        <v>110.06100000000001</v>
      </c>
    </row>
    <row r="50" spans="1:2" x14ac:dyDescent="0.35">
      <c r="A50" s="1">
        <v>36342</v>
      </c>
      <c r="B50" s="4">
        <v>109.67100000000001</v>
      </c>
    </row>
    <row r="51" spans="1:2" x14ac:dyDescent="0.35">
      <c r="A51" s="1">
        <v>36434</v>
      </c>
      <c r="B51" s="4">
        <v>109.721</v>
      </c>
    </row>
    <row r="52" spans="1:2" x14ac:dyDescent="0.35">
      <c r="A52" s="1">
        <v>36526</v>
      </c>
      <c r="B52" s="4">
        <v>113.291</v>
      </c>
    </row>
    <row r="53" spans="1:2" x14ac:dyDescent="0.35">
      <c r="A53" s="1">
        <v>36617</v>
      </c>
      <c r="B53" s="4">
        <v>110.93</v>
      </c>
    </row>
    <row r="54" spans="1:2" x14ac:dyDescent="0.35">
      <c r="A54" s="1">
        <v>36708</v>
      </c>
      <c r="B54" s="4">
        <v>112.48399999999999</v>
      </c>
    </row>
    <row r="55" spans="1:2" x14ac:dyDescent="0.35">
      <c r="A55" s="1">
        <v>36800</v>
      </c>
      <c r="B55" s="4">
        <v>111.59099999999999</v>
      </c>
    </row>
    <row r="56" spans="1:2" x14ac:dyDescent="0.35">
      <c r="A56" s="1">
        <v>36892</v>
      </c>
      <c r="B56" s="4">
        <v>114.083</v>
      </c>
    </row>
    <row r="57" spans="1:2" x14ac:dyDescent="0.35">
      <c r="A57" s="1">
        <v>36982</v>
      </c>
      <c r="B57" s="4">
        <v>112.14400000000001</v>
      </c>
    </row>
    <row r="58" spans="1:2" x14ac:dyDescent="0.35">
      <c r="A58" s="1">
        <v>37073</v>
      </c>
      <c r="B58" s="4">
        <v>111.527</v>
      </c>
    </row>
    <row r="59" spans="1:2" x14ac:dyDescent="0.35">
      <c r="A59" s="1">
        <v>37165</v>
      </c>
      <c r="B59" s="4">
        <v>110.944</v>
      </c>
    </row>
    <row r="60" spans="1:2" x14ac:dyDescent="0.35">
      <c r="A60" s="1">
        <v>37257</v>
      </c>
      <c r="B60" s="4">
        <v>109.18899999999999</v>
      </c>
    </row>
    <row r="61" spans="1:2" x14ac:dyDescent="0.35">
      <c r="A61" s="1">
        <v>37347</v>
      </c>
      <c r="B61" s="4">
        <v>109.479</v>
      </c>
    </row>
    <row r="62" spans="1:2" x14ac:dyDescent="0.35">
      <c r="A62" s="1">
        <v>37438</v>
      </c>
      <c r="B62" s="4">
        <v>108.93300000000001</v>
      </c>
    </row>
    <row r="63" spans="1:2" x14ac:dyDescent="0.35">
      <c r="A63" s="1">
        <v>37530</v>
      </c>
      <c r="B63" s="4">
        <v>108.907</v>
      </c>
    </row>
    <row r="64" spans="1:2" x14ac:dyDescent="0.35">
      <c r="A64" s="1">
        <v>37622</v>
      </c>
      <c r="B64" s="4">
        <v>108.03400000000001</v>
      </c>
    </row>
    <row r="65" spans="1:2" x14ac:dyDescent="0.35">
      <c r="A65" s="1">
        <v>37712</v>
      </c>
      <c r="B65" s="4">
        <v>108.26600000000001</v>
      </c>
    </row>
    <row r="66" spans="1:2" x14ac:dyDescent="0.35">
      <c r="A66" s="1">
        <v>37803</v>
      </c>
      <c r="B66" s="4">
        <v>107.17700000000001</v>
      </c>
    </row>
    <row r="67" spans="1:2" x14ac:dyDescent="0.35">
      <c r="A67" s="1">
        <v>37895</v>
      </c>
      <c r="B67" s="4">
        <v>107.315</v>
      </c>
    </row>
    <row r="68" spans="1:2" x14ac:dyDescent="0.35">
      <c r="A68" s="1">
        <v>37987</v>
      </c>
      <c r="B68" s="4">
        <v>106.42700000000001</v>
      </c>
    </row>
    <row r="69" spans="1:2" x14ac:dyDescent="0.35">
      <c r="A69" s="1">
        <v>38078</v>
      </c>
      <c r="B69" s="4">
        <v>106.825</v>
      </c>
    </row>
    <row r="70" spans="1:2" x14ac:dyDescent="0.35">
      <c r="A70" s="1">
        <v>38169</v>
      </c>
      <c r="B70" s="4">
        <v>107.58799999999999</v>
      </c>
    </row>
    <row r="71" spans="1:2" x14ac:dyDescent="0.35">
      <c r="A71" s="1">
        <v>38261</v>
      </c>
      <c r="B71" s="4">
        <v>106.52800000000001</v>
      </c>
    </row>
    <row r="72" spans="1:2" x14ac:dyDescent="0.35">
      <c r="A72" s="1">
        <v>38353</v>
      </c>
      <c r="B72" s="4">
        <v>105.143</v>
      </c>
    </row>
    <row r="73" spans="1:2" x14ac:dyDescent="0.35">
      <c r="A73" s="1">
        <v>38443</v>
      </c>
      <c r="B73" s="4">
        <v>105.11799999999999</v>
      </c>
    </row>
    <row r="74" spans="1:2" x14ac:dyDescent="0.35">
      <c r="A74" s="1">
        <v>38534</v>
      </c>
      <c r="B74" s="4">
        <v>104.735</v>
      </c>
    </row>
    <row r="75" spans="1:2" x14ac:dyDescent="0.35">
      <c r="A75" s="1">
        <v>38626</v>
      </c>
      <c r="B75" s="4">
        <v>104.4</v>
      </c>
    </row>
    <row r="76" spans="1:2" x14ac:dyDescent="0.35">
      <c r="A76" s="1">
        <v>38718</v>
      </c>
      <c r="B76" s="4">
        <v>105.03100000000001</v>
      </c>
    </row>
    <row r="77" spans="1:2" x14ac:dyDescent="0.35">
      <c r="A77" s="1">
        <v>38808</v>
      </c>
      <c r="B77" s="4">
        <v>104.376</v>
      </c>
    </row>
    <row r="78" spans="1:2" x14ac:dyDescent="0.35">
      <c r="A78" s="1">
        <v>38899</v>
      </c>
      <c r="B78" s="4">
        <v>104.357</v>
      </c>
    </row>
    <row r="79" spans="1:2" x14ac:dyDescent="0.35">
      <c r="A79" s="1">
        <v>38991</v>
      </c>
      <c r="B79" s="4">
        <v>105.253</v>
      </c>
    </row>
    <row r="80" spans="1:2" x14ac:dyDescent="0.35">
      <c r="A80" s="1">
        <v>39083</v>
      </c>
      <c r="B80" s="4">
        <v>106.73</v>
      </c>
    </row>
    <row r="81" spans="1:2" x14ac:dyDescent="0.35">
      <c r="A81" s="1">
        <v>39173</v>
      </c>
      <c r="B81" s="4">
        <v>105.61</v>
      </c>
    </row>
    <row r="82" spans="1:2" x14ac:dyDescent="0.35">
      <c r="A82" s="1">
        <v>39264</v>
      </c>
      <c r="B82" s="4">
        <v>104.64100000000001</v>
      </c>
    </row>
    <row r="83" spans="1:2" x14ac:dyDescent="0.35">
      <c r="A83" s="1">
        <v>39356</v>
      </c>
      <c r="B83" s="4">
        <v>104.8</v>
      </c>
    </row>
    <row r="84" spans="1:2" x14ac:dyDescent="0.35">
      <c r="A84" s="1">
        <v>39448</v>
      </c>
      <c r="B84" s="4">
        <v>106.31</v>
      </c>
    </row>
    <row r="85" spans="1:2" x14ac:dyDescent="0.35">
      <c r="A85" s="1">
        <v>39539</v>
      </c>
      <c r="B85" s="4">
        <v>104.848</v>
      </c>
    </row>
    <row r="86" spans="1:2" x14ac:dyDescent="0.35">
      <c r="A86" s="1">
        <v>39630</v>
      </c>
      <c r="B86" s="4">
        <v>104.688</v>
      </c>
    </row>
    <row r="87" spans="1:2" x14ac:dyDescent="0.35">
      <c r="A87" s="1">
        <v>39722</v>
      </c>
      <c r="B87" s="4">
        <v>106.392</v>
      </c>
    </row>
    <row r="88" spans="1:2" x14ac:dyDescent="0.35">
      <c r="A88" s="1">
        <v>39814</v>
      </c>
      <c r="B88" s="4">
        <v>102.529</v>
      </c>
    </row>
    <row r="89" spans="1:2" x14ac:dyDescent="0.35">
      <c r="A89" s="1">
        <v>39904</v>
      </c>
      <c r="B89" s="4">
        <v>103.524</v>
      </c>
    </row>
    <row r="90" spans="1:2" x14ac:dyDescent="0.35">
      <c r="A90" s="1">
        <v>39995</v>
      </c>
      <c r="B90" s="4">
        <v>102.63500000000001</v>
      </c>
    </row>
    <row r="91" spans="1:2" x14ac:dyDescent="0.35">
      <c r="A91" s="1">
        <v>40087</v>
      </c>
      <c r="B91" s="4">
        <v>101.601</v>
      </c>
    </row>
    <row r="92" spans="1:2" x14ac:dyDescent="0.35">
      <c r="A92" s="1">
        <v>40179</v>
      </c>
      <c r="B92" s="4">
        <v>99.91</v>
      </c>
    </row>
    <row r="93" spans="1:2" x14ac:dyDescent="0.35">
      <c r="A93" s="1">
        <v>40269</v>
      </c>
      <c r="B93" s="4">
        <v>100.31</v>
      </c>
    </row>
    <row r="94" spans="1:2" x14ac:dyDescent="0.35">
      <c r="A94" s="1">
        <v>40360</v>
      </c>
      <c r="B94" s="4">
        <v>100.02200000000001</v>
      </c>
    </row>
    <row r="95" spans="1:2" x14ac:dyDescent="0.35">
      <c r="A95" s="1">
        <v>40452</v>
      </c>
      <c r="B95" s="4">
        <v>99.582999999999998</v>
      </c>
    </row>
    <row r="96" spans="1:2" x14ac:dyDescent="0.35">
      <c r="A96" s="1">
        <v>40544</v>
      </c>
      <c r="B96" s="4">
        <v>101.648</v>
      </c>
    </row>
    <row r="97" spans="1:2" x14ac:dyDescent="0.35">
      <c r="A97" s="1">
        <v>40634</v>
      </c>
      <c r="B97" s="4">
        <v>100.164</v>
      </c>
    </row>
    <row r="98" spans="1:2" x14ac:dyDescent="0.35">
      <c r="A98" s="1">
        <v>40725</v>
      </c>
      <c r="B98" s="4">
        <v>100.655</v>
      </c>
    </row>
    <row r="99" spans="1:2" x14ac:dyDescent="0.35">
      <c r="A99" s="1">
        <v>40817</v>
      </c>
      <c r="B99" s="4">
        <v>98.331999999999994</v>
      </c>
    </row>
    <row r="100" spans="1:2" x14ac:dyDescent="0.35">
      <c r="A100" s="1">
        <v>40909</v>
      </c>
      <c r="B100" s="4">
        <v>99.805000000000007</v>
      </c>
    </row>
    <row r="101" spans="1:2" x14ac:dyDescent="0.35">
      <c r="A101" s="1">
        <v>41000</v>
      </c>
      <c r="B101" s="4">
        <v>99.402000000000001</v>
      </c>
    </row>
    <row r="102" spans="1:2" x14ac:dyDescent="0.35">
      <c r="A102" s="1">
        <v>41091</v>
      </c>
      <c r="B102" s="4">
        <v>99.114999999999995</v>
      </c>
    </row>
    <row r="103" spans="1:2" x14ac:dyDescent="0.35">
      <c r="A103" s="1">
        <v>41183</v>
      </c>
      <c r="B103" s="4">
        <v>101.715</v>
      </c>
    </row>
    <row r="104" spans="1:2" x14ac:dyDescent="0.35">
      <c r="A104" s="1">
        <v>41275</v>
      </c>
      <c r="B104" s="4">
        <v>99.488</v>
      </c>
    </row>
    <row r="105" spans="1:2" x14ac:dyDescent="0.35">
      <c r="A105" s="1">
        <v>41365</v>
      </c>
      <c r="B105" s="4">
        <v>100.303</v>
      </c>
    </row>
    <row r="106" spans="1:2" x14ac:dyDescent="0.35">
      <c r="A106" s="1">
        <v>41456</v>
      </c>
      <c r="B106" s="4">
        <v>99.099000000000004</v>
      </c>
    </row>
    <row r="107" spans="1:2" x14ac:dyDescent="0.35">
      <c r="A107" s="1">
        <v>41548</v>
      </c>
      <c r="B107" s="4">
        <v>98.436000000000007</v>
      </c>
    </row>
    <row r="108" spans="1:2" x14ac:dyDescent="0.35">
      <c r="A108" s="1">
        <v>41640</v>
      </c>
      <c r="B108" s="4">
        <v>100.997</v>
      </c>
    </row>
    <row r="109" spans="1:2" x14ac:dyDescent="0.35">
      <c r="A109" s="1">
        <v>41730</v>
      </c>
      <c r="B109" s="4">
        <v>99.093000000000004</v>
      </c>
    </row>
    <row r="110" spans="1:2" x14ac:dyDescent="0.35">
      <c r="A110" s="1">
        <v>41821</v>
      </c>
      <c r="B110" s="4">
        <v>98.400999999999996</v>
      </c>
    </row>
    <row r="111" spans="1:2" x14ac:dyDescent="0.35">
      <c r="A111" s="1">
        <v>41913</v>
      </c>
      <c r="B111" s="4">
        <v>99.965000000000003</v>
      </c>
    </row>
    <row r="112" spans="1:2" x14ac:dyDescent="0.35">
      <c r="A112" s="1">
        <v>42005</v>
      </c>
      <c r="B112" s="4">
        <v>100.51900000000001</v>
      </c>
    </row>
    <row r="113" spans="1:2" x14ac:dyDescent="0.35">
      <c r="A113" s="1">
        <v>42095</v>
      </c>
      <c r="B113" s="4">
        <v>100.538</v>
      </c>
    </row>
    <row r="114" spans="1:2" x14ac:dyDescent="0.35">
      <c r="A114" s="1">
        <v>42186</v>
      </c>
      <c r="B114" s="4">
        <v>100.697</v>
      </c>
    </row>
    <row r="115" spans="1:2" x14ac:dyDescent="0.35">
      <c r="A115" s="1">
        <v>42278</v>
      </c>
      <c r="B115" s="4">
        <v>101.148</v>
      </c>
    </row>
    <row r="116" spans="1:2" x14ac:dyDescent="0.35">
      <c r="A116" s="1">
        <v>42370</v>
      </c>
      <c r="B116" s="4">
        <v>101.004</v>
      </c>
    </row>
    <row r="117" spans="1:2" x14ac:dyDescent="0.35">
      <c r="A117" s="1">
        <v>42461</v>
      </c>
      <c r="B117" s="4">
        <v>100.556</v>
      </c>
    </row>
    <row r="118" spans="1:2" x14ac:dyDescent="0.35">
      <c r="A118" s="1">
        <v>42552</v>
      </c>
      <c r="B118" s="4">
        <v>100.312</v>
      </c>
    </row>
    <row r="119" spans="1:2" x14ac:dyDescent="0.35">
      <c r="A119" s="1">
        <v>42644</v>
      </c>
      <c r="B119" s="4">
        <v>100.318</v>
      </c>
    </row>
    <row r="120" spans="1:2" x14ac:dyDescent="0.35">
      <c r="A120" s="1">
        <v>42736</v>
      </c>
      <c r="B120" s="4">
        <v>100.88500000000001</v>
      </c>
    </row>
    <row r="121" spans="1:2" x14ac:dyDescent="0.35">
      <c r="A121" s="1">
        <v>42826</v>
      </c>
      <c r="B121" s="4">
        <v>101.33</v>
      </c>
    </row>
    <row r="122" spans="1:2" x14ac:dyDescent="0.35">
      <c r="A122" s="1">
        <v>42917</v>
      </c>
      <c r="B122" s="4">
        <v>101.128</v>
      </c>
    </row>
    <row r="123" spans="1:2" x14ac:dyDescent="0.35">
      <c r="A123" s="1">
        <v>43009</v>
      </c>
      <c r="B123" s="4">
        <v>101.398</v>
      </c>
    </row>
    <row r="124" spans="1:2" x14ac:dyDescent="0.35">
      <c r="A124" s="1">
        <v>43101</v>
      </c>
      <c r="B124" s="4">
        <v>101.265</v>
      </c>
    </row>
    <row r="125" spans="1:2" x14ac:dyDescent="0.35">
      <c r="A125" s="1">
        <v>43191</v>
      </c>
      <c r="B125" s="4">
        <v>100.46899999999999</v>
      </c>
    </row>
    <row r="126" spans="1:2" x14ac:dyDescent="0.35">
      <c r="A126" s="1">
        <v>43282</v>
      </c>
      <c r="B126" s="4">
        <v>100.821</v>
      </c>
    </row>
    <row r="127" spans="1:2" x14ac:dyDescent="0.35">
      <c r="A127" s="1">
        <v>43374</v>
      </c>
      <c r="B127" s="4">
        <v>100.97499999999999</v>
      </c>
    </row>
    <row r="128" spans="1:2" x14ac:dyDescent="0.35">
      <c r="A128" s="1">
        <v>43466</v>
      </c>
      <c r="B128" s="4">
        <v>102.142</v>
      </c>
    </row>
    <row r="129" spans="1:2" x14ac:dyDescent="0.35">
      <c r="A129" s="1">
        <v>43556</v>
      </c>
      <c r="B129" s="4">
        <v>100.938</v>
      </c>
    </row>
    <row r="130" spans="1:2" x14ac:dyDescent="0.35">
      <c r="A130" s="1">
        <v>43647</v>
      </c>
      <c r="B130" s="4">
        <v>100.315</v>
      </c>
    </row>
    <row r="131" spans="1:2" x14ac:dyDescent="0.35">
      <c r="A131" s="1">
        <v>43739</v>
      </c>
      <c r="B131" s="4">
        <v>101.126</v>
      </c>
    </row>
  </sheetData>
  <pageMargins left="0.7" right="0.7" top="0.75" bottom="0.75" header="0.3" footer="0.3"/>
  <pageSetup orientation="portrait" r:id="rId1"/>
  <headerFooter>
    <oddHeader>&amp;L&amp;"Calibri"&amp;11&amp;K000000PERSONAL/NONWORK // EXTERNAL&amp;1#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2</vt:i4>
      </vt:variant>
    </vt:vector>
  </HeadingPairs>
  <TitlesOfParts>
    <vt:vector size="11" baseType="lpstr">
      <vt:lpstr>ReadMe</vt:lpstr>
      <vt:lpstr>Figure1</vt:lpstr>
      <vt:lpstr>Figure2</vt:lpstr>
      <vt:lpstr>Figure5_data</vt:lpstr>
      <vt:lpstr>Figure8_data</vt:lpstr>
      <vt:lpstr>AHEPP</vt:lpstr>
      <vt:lpstr>AHEall</vt:lpstr>
      <vt:lpstr>CBO-STU</vt:lpstr>
      <vt:lpstr>LaborShareIndex</vt:lpstr>
      <vt:lpstr>Figure5</vt:lpstr>
      <vt:lpstr>Figure8</vt:lpstr>
    </vt:vector>
  </TitlesOfParts>
  <Company>FRB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 Joo Ahn</dc:creator>
  <cp:lastModifiedBy>Hie Joo Ahn</cp:lastModifiedBy>
  <dcterms:created xsi:type="dcterms:W3CDTF">2019-01-09T20:43:30Z</dcterms:created>
  <dcterms:modified xsi:type="dcterms:W3CDTF">2023-10-13T22:31:49Z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09850090-ac5f-4a24-b52e-83b3986ba05d</vt:lpwstr>
  </property>
  <property fmtid="{D5CDD505-2E9C-101B-9397-08002B2CF9AE}" pid="3" name="MSIP_Label_020c9e8b-b879-4ade-97ac-60b9c2bff5e3_Enabled">
    <vt:lpwstr>true</vt:lpwstr>
  </property>
  <property fmtid="{D5CDD505-2E9C-101B-9397-08002B2CF9AE}" pid="4" name="MSIP_Label_020c9e8b-b879-4ade-97ac-60b9c2bff5e3_SetDate">
    <vt:lpwstr>2023-10-13T22:31:48Z</vt:lpwstr>
  </property>
  <property fmtid="{D5CDD505-2E9C-101B-9397-08002B2CF9AE}" pid="5" name="MSIP_Label_020c9e8b-b879-4ade-97ac-60b9c2bff5e3_Method">
    <vt:lpwstr>Privileged</vt:lpwstr>
  </property>
  <property fmtid="{D5CDD505-2E9C-101B-9397-08002B2CF9AE}" pid="6" name="MSIP_Label_020c9e8b-b879-4ade-97ac-60b9c2bff5e3_Name">
    <vt:lpwstr>PERSONAL-NONWORK - EXTERNAL</vt:lpwstr>
  </property>
  <property fmtid="{D5CDD505-2E9C-101B-9397-08002B2CF9AE}" pid="7" name="MSIP_Label_020c9e8b-b879-4ade-97ac-60b9c2bff5e3_SiteId">
    <vt:lpwstr>87bb2570-5c1e-4973-9c37-09257a95aeb1</vt:lpwstr>
  </property>
  <property fmtid="{D5CDD505-2E9C-101B-9397-08002B2CF9AE}" pid="8" name="MSIP_Label_020c9e8b-b879-4ade-97ac-60b9c2bff5e3_ActionId">
    <vt:lpwstr>fb8a3ae9-867c-4c3c-ae82-f94d1f2581c8</vt:lpwstr>
  </property>
  <property fmtid="{D5CDD505-2E9C-101B-9397-08002B2CF9AE}" pid="9" name="MSIP_Label_020c9e8b-b879-4ade-97ac-60b9c2bff5e3_ContentBits">
    <vt:lpwstr>1</vt:lpwstr>
  </property>
</Properties>
</file>