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11"/>
  <workbookPr/>
  <mc:AlternateContent xmlns:mc="http://schemas.openxmlformats.org/markup-compatibility/2006">
    <mc:Choice Requires="x15">
      <x15ac:absPath xmlns:x15ac="http://schemas.microsoft.com/office/spreadsheetml/2010/11/ac" url="/Users/kuangp/Dropbox/Kuang_Mitra/Fiscalpolicy/TexPaper Pessimism/JMCB final draft/MS 21 - 074 Data and Program/"/>
    </mc:Choice>
  </mc:AlternateContent>
  <xr:revisionPtr revIDLastSave="0" documentId="13_ncr:1_{C456A236-6D2B-4249-A57C-7401BAD9CAD0}" xr6:coauthVersionLast="47" xr6:coauthVersionMax="47" xr10:uidLastSave="{00000000-0000-0000-0000-000000000000}"/>
  <bookViews>
    <workbookView xWindow="0" yWindow="540" windowWidth="23360" windowHeight="1456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0" i="1" l="1"/>
  <c r="I178" i="1"/>
  <c r="B275" i="1" l="1"/>
  <c r="D271" i="1"/>
  <c r="C247" i="1" l="1"/>
  <c r="O86" i="1"/>
  <c r="O87" i="1"/>
  <c r="O88" i="1"/>
  <c r="O89" i="1"/>
  <c r="O90" i="1"/>
  <c r="O91" i="1"/>
  <c r="O92" i="1"/>
  <c r="O93" i="1"/>
  <c r="O94" i="1"/>
  <c r="O95" i="1"/>
  <c r="O96" i="1"/>
  <c r="O97" i="1"/>
  <c r="O85" i="1"/>
  <c r="P184" i="1"/>
  <c r="I215" i="1"/>
  <c r="I216" i="1"/>
  <c r="I217" i="1"/>
  <c r="I218" i="1"/>
  <c r="I219" i="1"/>
  <c r="I220" i="1"/>
  <c r="I221" i="1"/>
  <c r="I222" i="1"/>
  <c r="I229" i="1" s="1"/>
  <c r="I223" i="1"/>
  <c r="I224" i="1"/>
  <c r="I225" i="1"/>
  <c r="I226" i="1"/>
  <c r="I214" i="1"/>
  <c r="D208" i="1"/>
  <c r="O155" i="1"/>
  <c r="P155" i="1"/>
  <c r="O156" i="1"/>
  <c r="P156" i="1"/>
  <c r="O157" i="1"/>
  <c r="P157" i="1"/>
  <c r="O158" i="1"/>
  <c r="P158" i="1"/>
  <c r="O159" i="1"/>
  <c r="P159" i="1"/>
  <c r="O160" i="1"/>
  <c r="P160" i="1"/>
  <c r="O161" i="1"/>
  <c r="P161" i="1"/>
  <c r="O162" i="1"/>
  <c r="P162" i="1"/>
  <c r="O163" i="1"/>
  <c r="P163" i="1"/>
  <c r="O164" i="1"/>
  <c r="P164" i="1"/>
  <c r="O165" i="1"/>
  <c r="P165" i="1"/>
  <c r="O166" i="1"/>
  <c r="P166" i="1"/>
  <c r="P154" i="1"/>
  <c r="O154" i="1"/>
  <c r="F155" i="1" l="1"/>
  <c r="F156" i="1"/>
  <c r="F157" i="1"/>
  <c r="F158" i="1"/>
  <c r="F159" i="1"/>
  <c r="F160" i="1"/>
  <c r="F161" i="1"/>
  <c r="F162" i="1"/>
  <c r="F163" i="1"/>
  <c r="F164" i="1"/>
  <c r="F165" i="1"/>
  <c r="F166" i="1"/>
  <c r="F154" i="1"/>
  <c r="G86" i="1" l="1"/>
  <c r="G87" i="1"/>
  <c r="G88" i="1"/>
  <c r="G89" i="1"/>
  <c r="G90" i="1"/>
  <c r="G91" i="1"/>
  <c r="G92" i="1"/>
  <c r="G93" i="1"/>
  <c r="G94" i="1"/>
  <c r="G95" i="1"/>
  <c r="G96" i="1"/>
  <c r="G97" i="1"/>
  <c r="G85" i="1"/>
  <c r="G189" i="1" l="1"/>
  <c r="G190" i="1"/>
  <c r="G191" i="1"/>
  <c r="G192" i="1"/>
  <c r="G193" i="1"/>
  <c r="G194" i="1"/>
  <c r="G195" i="1"/>
  <c r="G196" i="1"/>
  <c r="G197" i="1"/>
  <c r="G198" i="1"/>
  <c r="G199" i="1"/>
  <c r="G200" i="1"/>
  <c r="G188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54" i="1"/>
  <c r="N86" i="1"/>
  <c r="N87" i="1"/>
  <c r="N88" i="1"/>
  <c r="N89" i="1"/>
  <c r="N90" i="1"/>
  <c r="N91" i="1"/>
  <c r="N92" i="1"/>
  <c r="N93" i="1"/>
  <c r="N94" i="1"/>
  <c r="N95" i="1"/>
  <c r="N96" i="1"/>
  <c r="N97" i="1"/>
  <c r="N85" i="1"/>
  <c r="M70" i="1"/>
  <c r="N70" i="1" s="1"/>
  <c r="M71" i="1"/>
  <c r="N71" i="1" s="1"/>
  <c r="M72" i="1"/>
  <c r="N72" i="1" s="1"/>
  <c r="M73" i="1"/>
  <c r="N73" i="1" s="1"/>
  <c r="M74" i="1"/>
  <c r="N74" i="1" s="1"/>
  <c r="M75" i="1"/>
  <c r="N75" i="1" s="1"/>
  <c r="M76" i="1"/>
  <c r="N76" i="1" s="1"/>
  <c r="M77" i="1"/>
  <c r="N77" i="1" s="1"/>
  <c r="M78" i="1"/>
  <c r="N78" i="1" s="1"/>
  <c r="M79" i="1"/>
  <c r="N79" i="1" s="1"/>
  <c r="M80" i="1"/>
  <c r="N80" i="1" s="1"/>
  <c r="M81" i="1"/>
  <c r="N81" i="1" s="1"/>
  <c r="M82" i="1"/>
  <c r="N82" i="1" s="1"/>
  <c r="F204" i="1" l="1"/>
  <c r="I170" i="1"/>
  <c r="I166" i="1"/>
  <c r="P99" i="1"/>
  <c r="H70" i="1"/>
  <c r="B142" i="1"/>
  <c r="K70" i="1" l="1"/>
  <c r="L70" i="1" s="1"/>
  <c r="I71" i="1"/>
  <c r="J71" i="1" s="1"/>
  <c r="I72" i="1"/>
  <c r="J72" i="1" s="1"/>
  <c r="I73" i="1"/>
  <c r="J73" i="1" s="1"/>
  <c r="I74" i="1"/>
  <c r="J74" i="1" s="1"/>
  <c r="I75" i="1"/>
  <c r="J75" i="1" s="1"/>
  <c r="I76" i="1"/>
  <c r="J76" i="1" s="1"/>
  <c r="I77" i="1"/>
  <c r="J77" i="1" s="1"/>
  <c r="I78" i="1"/>
  <c r="J78" i="1" s="1"/>
  <c r="I79" i="1"/>
  <c r="J79" i="1" s="1"/>
  <c r="I80" i="1"/>
  <c r="J80" i="1" s="1"/>
  <c r="I81" i="1"/>
  <c r="J81" i="1" s="1"/>
  <c r="I82" i="1"/>
  <c r="J82" i="1" s="1"/>
  <c r="I70" i="1"/>
  <c r="J70" i="1" s="1"/>
  <c r="I86" i="1"/>
  <c r="L86" i="1" s="1"/>
  <c r="I87" i="1"/>
  <c r="L87" i="1" s="1"/>
  <c r="I88" i="1"/>
  <c r="L88" i="1" s="1"/>
  <c r="I89" i="1"/>
  <c r="L89" i="1" s="1"/>
  <c r="I90" i="1"/>
  <c r="L90" i="1" s="1"/>
  <c r="I91" i="1"/>
  <c r="L91" i="1" s="1"/>
  <c r="I92" i="1"/>
  <c r="L92" i="1" s="1"/>
  <c r="I93" i="1"/>
  <c r="L93" i="1" s="1"/>
  <c r="I94" i="1"/>
  <c r="L94" i="1" s="1"/>
  <c r="I95" i="1"/>
  <c r="L95" i="1" s="1"/>
  <c r="I96" i="1"/>
  <c r="L96" i="1" s="1"/>
  <c r="I97" i="1"/>
  <c r="L97" i="1" s="1"/>
  <c r="I85" i="1"/>
  <c r="L85" i="1" s="1"/>
  <c r="H86" i="1"/>
  <c r="H87" i="1"/>
  <c r="H88" i="1"/>
  <c r="H89" i="1"/>
  <c r="H90" i="1"/>
  <c r="H91" i="1"/>
  <c r="H92" i="1"/>
  <c r="H93" i="1"/>
  <c r="H94" i="1"/>
  <c r="H95" i="1"/>
  <c r="H96" i="1"/>
  <c r="H97" i="1"/>
  <c r="H85" i="1"/>
  <c r="H71" i="1"/>
  <c r="K71" i="1" s="1"/>
  <c r="L71" i="1" s="1"/>
  <c r="H72" i="1"/>
  <c r="K72" i="1" s="1"/>
  <c r="L72" i="1" s="1"/>
  <c r="H73" i="1"/>
  <c r="K73" i="1" s="1"/>
  <c r="L73" i="1" s="1"/>
  <c r="H74" i="1"/>
  <c r="K74" i="1" s="1"/>
  <c r="L74" i="1" s="1"/>
  <c r="H75" i="1"/>
  <c r="K75" i="1" s="1"/>
  <c r="L75" i="1" s="1"/>
  <c r="H76" i="1"/>
  <c r="K76" i="1" s="1"/>
  <c r="L76" i="1" s="1"/>
  <c r="H77" i="1"/>
  <c r="K77" i="1" s="1"/>
  <c r="L77" i="1" s="1"/>
  <c r="H78" i="1"/>
  <c r="K78" i="1" s="1"/>
  <c r="L78" i="1" s="1"/>
  <c r="H79" i="1"/>
  <c r="K79" i="1" s="1"/>
  <c r="L79" i="1" s="1"/>
  <c r="H80" i="1"/>
  <c r="K80" i="1" s="1"/>
  <c r="L80" i="1" s="1"/>
  <c r="H81" i="1"/>
  <c r="K81" i="1" s="1"/>
  <c r="L81" i="1" s="1"/>
  <c r="H82" i="1"/>
  <c r="K82" i="1" s="1"/>
  <c r="L82" i="1" s="1"/>
  <c r="G100" i="1" l="1"/>
  <c r="O100" i="1"/>
  <c r="L100" i="1"/>
  <c r="I100" i="1"/>
</calcChain>
</file>

<file path=xl/sharedStrings.xml><?xml version="1.0" encoding="utf-8"?>
<sst xmlns="http://schemas.openxmlformats.org/spreadsheetml/2006/main" count="209" uniqueCount="44">
  <si>
    <t>spain</t>
  </si>
  <si>
    <t>Belgium</t>
  </si>
  <si>
    <t>Austria</t>
  </si>
  <si>
    <t>Italy</t>
  </si>
  <si>
    <t>Germany</t>
  </si>
  <si>
    <t>Greece</t>
  </si>
  <si>
    <t>France</t>
  </si>
  <si>
    <t>Ireland</t>
  </si>
  <si>
    <t>Luxembourg</t>
  </si>
  <si>
    <t>Portugal</t>
  </si>
  <si>
    <t>Finland</t>
  </si>
  <si>
    <t>UK</t>
  </si>
  <si>
    <t>Netherlands</t>
  </si>
  <si>
    <t>structural balance</t>
  </si>
  <si>
    <t>draft budget plan</t>
  </si>
  <si>
    <t>2011 stability programme</t>
  </si>
  <si>
    <t>The following table is used in the paper</t>
  </si>
  <si>
    <t>Spain</t>
  </si>
  <si>
    <t>Data taken from EC restore public finance report</t>
  </si>
  <si>
    <t>2011-2009</t>
  </si>
  <si>
    <t>2012-2010</t>
  </si>
  <si>
    <t>2010 Spring forecast of structural balance</t>
  </si>
  <si>
    <t>potential GDP growth</t>
  </si>
  <si>
    <t>E.g., 2010I vintage estimate of 2009 potential GDP growth</t>
  </si>
  <si>
    <t>2011+2010-2*2009</t>
  </si>
  <si>
    <t>correlation</t>
  </si>
  <si>
    <t>forecast of change in structural balance (copied from K70 to K82)</t>
  </si>
  <si>
    <t>downward revision to potential growth rates (copied from H85 to H97)</t>
  </si>
  <si>
    <t>growth forecast errors (copied from fiscal_consolidation&amp;growth_forecast_errors E19 - Q19)</t>
  </si>
  <si>
    <t>p_value= 0.0392</t>
  </si>
  <si>
    <t>p_value =   1.4936e-04</t>
  </si>
  <si>
    <t>downward revision to potential growth rates (copied from I85 to I97; *100)</t>
  </si>
  <si>
    <t>2010+2011+2012-3*2009</t>
  </si>
  <si>
    <t>2012-2009</t>
  </si>
  <si>
    <t>change in structural balance</t>
  </si>
  <si>
    <t>culumative change in real time estiamte of potential growth</t>
  </si>
  <si>
    <t>actual change in structural balance 2012-2009</t>
  </si>
  <si>
    <t>2013-2009</t>
  </si>
  <si>
    <t>2013 - 2009 potential growth rates</t>
  </si>
  <si>
    <t>2013-2009 change in structural balance</t>
  </si>
  <si>
    <t>2010 stability programme</t>
  </si>
  <si>
    <t>revision in potential growth</t>
  </si>
  <si>
    <t>Actual change in structural balance</t>
  </si>
  <si>
    <t>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</si>
</sst>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9"/>
      <name val="Calibri"/>
      <family val="2"/>
      <scheme val="minor"/>
    </font>
    <font>
      <b/>
      <sz val="11"/>
      <color theme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/>
    <xf numFmtId="0" fontId="6" fillId="0" borderId="0" xfId="0" applyFont="1"/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Fiscal consolidation 2010 -- 2012 </a:t>
            </a:r>
          </a:p>
        </c:rich>
      </c:tx>
      <c:layout>
        <c:manualLayout>
          <c:xMode val="edge"/>
          <c:yMode val="edge"/>
          <c:x val="0.51421475241974302"/>
          <c:y val="7.7473589106514792E-2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025374302719079"/>
          <c:y val="1.9270719063230676E-2"/>
          <c:w val="0.87327660849482447"/>
          <c:h val="0.90044541673838574"/>
        </c:manualLayout>
      </c:layout>
      <c:scatterChart>
        <c:scatterStyle val="lineMarker"/>
        <c:varyColors val="0"/>
        <c:ser>
          <c:idx val="1"/>
          <c:order val="0"/>
          <c:spPr>
            <a:ln w="19050">
              <a:noFill/>
            </a:ln>
          </c:spPr>
          <c:marker>
            <c:symbol val="circle"/>
            <c:size val="6"/>
            <c:spPr>
              <a:solidFill>
                <a:schemeClr val="accent1"/>
              </a:solidFill>
              <a:ln>
                <a:noFill/>
              </a:ln>
            </c:spPr>
          </c:marker>
          <c:trendline>
            <c:trendlineType val="linear"/>
            <c:dispRSqr val="0"/>
            <c:dispEq val="0"/>
          </c:trendline>
          <c:trendline>
            <c:spPr>
              <a:ln>
                <a:solidFill>
                  <a:schemeClr val="accent1"/>
                </a:solidFill>
              </a:ln>
            </c:spPr>
            <c:trendlineType val="linear"/>
            <c:dispRSqr val="0"/>
            <c:dispEq val="0"/>
          </c:trendline>
          <c:xVal>
            <c:numRef>
              <c:f>Sheet1!$F$169:$F$181</c:f>
              <c:numCache>
                <c:formatCode>General</c:formatCode>
                <c:ptCount val="13"/>
                <c:pt idx="0">
                  <c:v>7.9999999999999984E-3</c:v>
                </c:pt>
                <c:pt idx="1">
                  <c:v>1.2000000000000002E-2</c:v>
                </c:pt>
                <c:pt idx="2">
                  <c:v>4.4000000000000004E-2</c:v>
                </c:pt>
                <c:pt idx="3">
                  <c:v>2.4E-2</c:v>
                </c:pt>
                <c:pt idx="4">
                  <c:v>2.1000000000000001E-2</c:v>
                </c:pt>
                <c:pt idx="5">
                  <c:v>0.10400000000000001</c:v>
                </c:pt>
                <c:pt idx="6">
                  <c:v>2.8999999999999998E-2</c:v>
                </c:pt>
                <c:pt idx="7">
                  <c:v>1.1999999999999997E-2</c:v>
                </c:pt>
                <c:pt idx="8">
                  <c:v>1.9000000000000003E-2</c:v>
                </c:pt>
                <c:pt idx="10">
                  <c:v>4.1000000000000009E-2</c:v>
                </c:pt>
                <c:pt idx="11">
                  <c:v>-0.01</c:v>
                </c:pt>
                <c:pt idx="12">
                  <c:v>3.6999999999999991E-2</c:v>
                </c:pt>
              </c:numCache>
            </c:numRef>
          </c:xVal>
          <c:yVal>
            <c:numRef>
              <c:f>Sheet1!$G$169:$G$181</c:f>
              <c:numCache>
                <c:formatCode>General</c:formatCode>
                <c:ptCount val="13"/>
                <c:pt idx="0">
                  <c:v>-1.8506138361322668E-3</c:v>
                </c:pt>
                <c:pt idx="1">
                  <c:v>-1.6801932388083968E-3</c:v>
                </c:pt>
                <c:pt idx="2">
                  <c:v>-1.6491351787112092E-2</c:v>
                </c:pt>
                <c:pt idx="3">
                  <c:v>-8.9767486202946695E-3</c:v>
                </c:pt>
                <c:pt idx="4">
                  <c:v>6.2761861625221542E-3</c:v>
                </c:pt>
                <c:pt idx="5">
                  <c:v>-4.6722744714619881E-2</c:v>
                </c:pt>
                <c:pt idx="6">
                  <c:v>-2.5666072169558875E-3</c:v>
                </c:pt>
                <c:pt idx="7">
                  <c:v>-1.019602380593446E-2</c:v>
                </c:pt>
                <c:pt idx="8">
                  <c:v>-3.4752832524919662E-3</c:v>
                </c:pt>
                <c:pt idx="10">
                  <c:v>-1.6157147904042924E-2</c:v>
                </c:pt>
                <c:pt idx="11">
                  <c:v>-4.5054411779931851E-3</c:v>
                </c:pt>
                <c:pt idx="12">
                  <c:v>-3.0561850622596574E-3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4709-4840-9DE9-D04D407B3772}"/>
            </c:ext>
          </c:extLst>
        </c:ser>
        <c:ser>
          <c:idx val="0"/>
          <c:order val="1"/>
          <c:spPr>
            <a:ln w="19050">
              <a:noFill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noFill/>
              </a:ln>
              <a:effectLst/>
            </c:spPr>
          </c:marker>
          <c:dLbls>
            <c:dLbl>
              <c:idx val="0"/>
              <c:layout>
                <c:manualLayout>
                  <c:x val="-5.2907060561478862E-2"/>
                  <c:y val="2.808465939979176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Belgium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4709-4840-9DE9-D04D407B3772}"/>
                </c:ext>
              </c:extLst>
            </c:dLbl>
            <c:dLbl>
              <c:idx val="1"/>
              <c:layout>
                <c:manualLayout>
                  <c:x val="-5.0089433712851655E-2"/>
                  <c:y val="-4.48508402966269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Austria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D-4709-4840-9DE9-D04D407B3772}"/>
                </c:ext>
              </c:extLst>
            </c:dLbl>
            <c:dLbl>
              <c:idx val="2"/>
              <c:layout>
                <c:manualLayout>
                  <c:x val="-6.985219674062074E-17"/>
                  <c:y val="1.916264211664207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Spain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4709-4840-9DE9-D04D407B3772}"/>
                </c:ext>
              </c:extLst>
            </c:dLbl>
            <c:dLbl>
              <c:idx val="3"/>
              <c:layout>
                <c:manualLayout>
                  <c:x val="-1.9881297694567851E-3"/>
                  <c:y val="2.256511624033181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Italy</a:t>
                    </a:r>
                  </a:p>
                  <a:p>
                    <a:endParaRPr lang="en-US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4709-4840-9DE9-D04D407B3772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Germany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4709-4840-9DE9-D04D407B3772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Greece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4709-4840-9DE9-D04D407B3772}"/>
                </c:ext>
              </c:extLst>
            </c:dLbl>
            <c:dLbl>
              <c:idx val="6"/>
              <c:layout>
                <c:manualLayout>
                  <c:x val="-4.1336674837372717E-2"/>
                  <c:y val="-1.9683689908291415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France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F-4709-4840-9DE9-D04D407B3772}"/>
                </c:ext>
              </c:extLst>
            </c:dLbl>
            <c:dLbl>
              <c:idx val="7"/>
              <c:layout>
                <c:manualLayout>
                  <c:x val="-3.9762595389135701E-2"/>
                  <c:y val="3.384767436049766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Netherlands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4709-4840-9DE9-D04D407B3772}"/>
                </c:ext>
              </c:extLst>
            </c:dLbl>
            <c:dLbl>
              <c:idx val="8"/>
              <c:layout>
                <c:manualLayout>
                  <c:x val="-2.9403735684361481E-2"/>
                  <c:y val="2.010819485102835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Ireland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E-4709-4840-9DE9-D04D407B3772}"/>
                </c:ext>
              </c:extLst>
            </c:dLbl>
            <c:dLbl>
              <c:idx val="9"/>
              <c:layout>
                <c:manualLayout>
                  <c:x val="-7.3560801469901044E-2"/>
                  <c:y val="3.666831389053919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Luxembourg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4709-4840-9DE9-D04D407B3772}"/>
                </c:ext>
              </c:extLst>
            </c:dLbl>
            <c:dLbl>
              <c:idx val="10"/>
              <c:layout>
                <c:manualLayout>
                  <c:x val="-9.3556750680873907E-2"/>
                  <c:y val="1.448184356255010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Portugal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4709-4840-9DE9-D04D407B3772}"/>
                </c:ext>
              </c:extLst>
            </c:dLbl>
            <c:dLbl>
              <c:idx val="11"/>
              <c:layout>
                <c:manualLayout>
                  <c:x val="-6.2888986163416843E-2"/>
                  <c:y val="4.340080362571852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Finland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4709-4840-9DE9-D04D407B3772}"/>
                </c:ext>
              </c:extLst>
            </c:dLbl>
            <c:dLbl>
              <c:idx val="12"/>
              <c:layout>
                <c:manualLayout>
                  <c:x val="-1.1095329570080244E-2"/>
                  <c:y val="2.6643938678852421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UK</a:t>
                    </a:r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10-4709-4840-9DE9-D04D407B377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xVal>
            <c:numRef>
              <c:f>Sheet1!$F$169:$F$181</c:f>
              <c:numCache>
                <c:formatCode>General</c:formatCode>
                <c:ptCount val="13"/>
                <c:pt idx="0">
                  <c:v>7.9999999999999984E-3</c:v>
                </c:pt>
                <c:pt idx="1">
                  <c:v>1.2000000000000002E-2</c:v>
                </c:pt>
                <c:pt idx="2">
                  <c:v>4.4000000000000004E-2</c:v>
                </c:pt>
                <c:pt idx="3">
                  <c:v>2.4E-2</c:v>
                </c:pt>
                <c:pt idx="4">
                  <c:v>2.1000000000000001E-2</c:v>
                </c:pt>
                <c:pt idx="5">
                  <c:v>0.10400000000000001</c:v>
                </c:pt>
                <c:pt idx="6">
                  <c:v>2.8999999999999998E-2</c:v>
                </c:pt>
                <c:pt idx="7">
                  <c:v>1.1999999999999997E-2</c:v>
                </c:pt>
                <c:pt idx="8">
                  <c:v>1.9000000000000003E-2</c:v>
                </c:pt>
                <c:pt idx="10">
                  <c:v>4.1000000000000009E-2</c:v>
                </c:pt>
                <c:pt idx="11">
                  <c:v>-0.01</c:v>
                </c:pt>
                <c:pt idx="12">
                  <c:v>3.6999999999999991E-2</c:v>
                </c:pt>
              </c:numCache>
            </c:numRef>
          </c:xVal>
          <c:yVal>
            <c:numRef>
              <c:f>Sheet1!$G$169:$G$181</c:f>
              <c:numCache>
                <c:formatCode>General</c:formatCode>
                <c:ptCount val="13"/>
                <c:pt idx="0">
                  <c:v>-1.8506138361322668E-3</c:v>
                </c:pt>
                <c:pt idx="1">
                  <c:v>-1.6801932388083968E-3</c:v>
                </c:pt>
                <c:pt idx="2">
                  <c:v>-1.6491351787112092E-2</c:v>
                </c:pt>
                <c:pt idx="3">
                  <c:v>-8.9767486202946695E-3</c:v>
                </c:pt>
                <c:pt idx="4">
                  <c:v>6.2761861625221542E-3</c:v>
                </c:pt>
                <c:pt idx="5">
                  <c:v>-4.6722744714619881E-2</c:v>
                </c:pt>
                <c:pt idx="6">
                  <c:v>-2.5666072169558875E-3</c:v>
                </c:pt>
                <c:pt idx="7">
                  <c:v>-1.019602380593446E-2</c:v>
                </c:pt>
                <c:pt idx="8">
                  <c:v>-3.4752832524919662E-3</c:v>
                </c:pt>
                <c:pt idx="10">
                  <c:v>-1.6157147904042924E-2</c:v>
                </c:pt>
                <c:pt idx="11">
                  <c:v>-4.5054411779931851E-3</c:v>
                </c:pt>
                <c:pt idx="12">
                  <c:v>-3.0561850622596574E-3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4709-4840-9DE9-D04D407B3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7119440"/>
        <c:axId val="527119768"/>
      </c:scatterChart>
      <c:valAx>
        <c:axId val="527119440"/>
        <c:scaling>
          <c:orientation val="minMax"/>
        </c:scaling>
        <c:delete val="0"/>
        <c:axPos val="b"/>
        <c:numFmt formatCode="0%" sourceLinked="0"/>
        <c:majorTickMark val="in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119768"/>
        <c:crosses val="autoZero"/>
        <c:crossBetween val="midCat"/>
      </c:valAx>
      <c:valAx>
        <c:axId val="527119768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GB" sz="1400"/>
                  <a:t>Change</a:t>
                </a:r>
                <a:r>
                  <a:rPr lang="en-GB" sz="1400" baseline="0"/>
                  <a:t> in  real-time estimate of potential output growth rate</a:t>
                </a:r>
                <a:r>
                  <a:rPr lang="en-GB" sz="1200" baseline="0"/>
                  <a:t> </a:t>
                </a:r>
                <a:endParaRPr lang="en-GB" sz="1200"/>
              </a:p>
            </c:rich>
          </c:tx>
          <c:overlay val="0"/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7119440"/>
        <c:crosses val="autoZero"/>
        <c:crossBetween val="midCat"/>
      </c:valAx>
      <c:spPr>
        <a:noFill/>
        <a:ln w="25400">
          <a:noFill/>
        </a:ln>
        <a:effectLst>
          <a:outerShdw blurRad="50800" dist="12700" dir="5400000" algn="ctr" rotWithShape="0">
            <a:srgbClr val="000000">
              <a:alpha val="43137"/>
            </a:srgbClr>
          </a:outerShdw>
          <a:softEdge rad="63500"/>
        </a:effectLst>
      </c:spPr>
    </c:plotArea>
    <c:plotVisOnly val="1"/>
    <c:dispBlanksAs val="gap"/>
    <c:showDLblsOverMax val="0"/>
  </c:chart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="1"/>
              <a:t>Forecast of fiscal consolidation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2.7461473492630929E-2"/>
          <c:y val="9.7650057177338129E-2"/>
          <c:w val="0.93215218577532821"/>
          <c:h val="0.8655874817253426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Belgium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B-69DD-4E61-AD0E-A2C4CFD993E8}"/>
                </c:ext>
              </c:extLst>
            </c:dLbl>
            <c:dLbl>
              <c:idx val="1"/>
              <c:layout>
                <c:manualLayout>
                  <c:x val="-9.0160892844352816E-2"/>
                  <c:y val="-1.135486608402700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Austria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9-69DD-4E61-AD0E-A2C4CFD993E8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Spain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69DD-4E61-AD0E-A2C4CFD993E8}"/>
                </c:ext>
              </c:extLst>
            </c:dLbl>
            <c:dLbl>
              <c:idx val="3"/>
              <c:layout>
                <c:manualLayout>
                  <c:x val="-3.3967101821521531E-2"/>
                  <c:y val="2.389765953034582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Italy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8-69DD-4E61-AD0E-A2C4CFD993E8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Germany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69DD-4E61-AD0E-A2C4CFD993E8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r>
                      <a:rPr lang="en-US"/>
                      <a:t>Greece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69DD-4E61-AD0E-A2C4CFD993E8}"/>
                </c:ext>
              </c:extLst>
            </c:dLbl>
            <c:dLbl>
              <c:idx val="6"/>
              <c:layout>
                <c:manualLayout>
                  <c:x val="5.2430735308650481E-3"/>
                  <c:y val="-3.6629916345554119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France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69DD-4E61-AD0E-A2C4CFD993E8}"/>
                </c:ext>
              </c:extLst>
            </c:dLbl>
            <c:dLbl>
              <c:idx val="7"/>
              <c:layout>
                <c:manualLayout>
                  <c:x val="-8.3001450746439609E-2"/>
                  <c:y val="3.4007679634956628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Netherlands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7-69DD-4E61-AD0E-A2C4CFD993E8}"/>
                </c:ext>
              </c:extLst>
            </c:dLbl>
            <c:dLbl>
              <c:idx val="8"/>
              <c:layout>
                <c:manualLayout>
                  <c:x val="-4.0814013684757372E-2"/>
                  <c:y val="2.1502699255958244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Ireland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C-69DD-4E61-AD0E-A2C4CFD993E8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r>
                      <a:rPr lang="en-US"/>
                      <a:t>Portugal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69DD-4E61-AD0E-A2C4CFD993E8}"/>
                </c:ext>
              </c:extLst>
            </c:dLbl>
            <c:dLbl>
              <c:idx val="11"/>
              <c:layout>
                <c:manualLayout>
                  <c:x val="-7.7832332774629989E-2"/>
                  <c:y val="2.137015450419307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Finland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69DD-4E61-AD0E-A2C4CFD993E8}"/>
                </c:ext>
              </c:extLst>
            </c:dLbl>
            <c:dLbl>
              <c:idx val="12"/>
              <c:layout>
                <c:manualLayout>
                  <c:x val="-2.7350475394363808E-2"/>
                  <c:y val="3.1480174608803917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UK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6-69DD-4E61-AD0E-A2C4CFD993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4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tx1">
                    <a:lumMod val="25000"/>
                    <a:lumOff val="75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sq">
                <a:solidFill>
                  <a:schemeClr val="accent1"/>
                </a:solidFill>
                <a:prstDash val="solid"/>
              </a:ln>
              <a:effectLst/>
            </c:spPr>
            <c:trendlineType val="linear"/>
            <c:dispRSqr val="0"/>
            <c:dispEq val="0"/>
          </c:trendline>
          <c:xVal>
            <c:numRef>
              <c:f>Sheet1!$B$232:$B$244</c:f>
              <c:numCache>
                <c:formatCode>General</c:formatCode>
                <c:ptCount val="13"/>
                <c:pt idx="0">
                  <c:v>8.9999999999999993E-3</c:v>
                </c:pt>
                <c:pt idx="1">
                  <c:v>-5.9999999999999967E-3</c:v>
                </c:pt>
                <c:pt idx="2">
                  <c:v>3.8000000000000006E-2</c:v>
                </c:pt>
                <c:pt idx="3">
                  <c:v>1.0999999999999996E-2</c:v>
                </c:pt>
                <c:pt idx="4">
                  <c:v>-2.0999999999999998E-2</c:v>
                </c:pt>
                <c:pt idx="5">
                  <c:v>7.0000000000000007E-2</c:v>
                </c:pt>
                <c:pt idx="6">
                  <c:v>1.5999999999999997E-2</c:v>
                </c:pt>
                <c:pt idx="7">
                  <c:v>-1.0000000000000009E-3</c:v>
                </c:pt>
                <c:pt idx="8">
                  <c:v>1.1000000000000015E-2</c:v>
                </c:pt>
                <c:pt idx="10">
                  <c:v>2.4000000000000004E-2</c:v>
                </c:pt>
                <c:pt idx="11">
                  <c:v>-1.3000000000000001E-2</c:v>
                </c:pt>
                <c:pt idx="12">
                  <c:v>2.9999999999999992E-2</c:v>
                </c:pt>
              </c:numCache>
            </c:numRef>
          </c:xVal>
          <c:yVal>
            <c:numRef>
              <c:f>Sheet1!$C$232:$C$244</c:f>
              <c:numCache>
                <c:formatCode>General</c:formatCode>
                <c:ptCount val="13"/>
                <c:pt idx="0">
                  <c:v>-1.8506138361322668E-3</c:v>
                </c:pt>
                <c:pt idx="1">
                  <c:v>-1.6801932388083966E-3</c:v>
                </c:pt>
                <c:pt idx="2">
                  <c:v>-1.6491351787112092E-2</c:v>
                </c:pt>
                <c:pt idx="3">
                  <c:v>-8.9767486202946695E-3</c:v>
                </c:pt>
                <c:pt idx="4">
                  <c:v>6.2761861625221533E-3</c:v>
                </c:pt>
                <c:pt idx="5">
                  <c:v>-4.6722744714619888E-2</c:v>
                </c:pt>
                <c:pt idx="6">
                  <c:v>-2.5666072169558875E-3</c:v>
                </c:pt>
                <c:pt idx="7">
                  <c:v>-1.019602380593446E-2</c:v>
                </c:pt>
                <c:pt idx="8">
                  <c:v>-3.4752832524919666E-3</c:v>
                </c:pt>
                <c:pt idx="10">
                  <c:v>-1.6157147904042924E-2</c:v>
                </c:pt>
                <c:pt idx="11">
                  <c:v>-4.5054411779931851E-3</c:v>
                </c:pt>
                <c:pt idx="12">
                  <c:v>-3.0561850622596578E-3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DD-4E61-AD0E-A2C4CFD993E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600163984"/>
        <c:axId val="600164640"/>
      </c:scatterChart>
      <c:valAx>
        <c:axId val="600163984"/>
        <c:scaling>
          <c:orientation val="minMax"/>
        </c:scaling>
        <c:delete val="0"/>
        <c:axPos val="b"/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64640"/>
        <c:crosses val="autoZero"/>
        <c:crossBetween val="midCat"/>
      </c:valAx>
      <c:valAx>
        <c:axId val="60016464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 b="1"/>
                  <a:t>Change in real-time estimate of potential output</a:t>
                </a:r>
                <a:r>
                  <a:rPr lang="en-GB" sz="1400" b="1" baseline="0"/>
                  <a:t> growth rate from 2009 to 2012</a:t>
                </a:r>
                <a:endParaRPr lang="en-GB" sz="1400" b="1"/>
              </a:p>
            </c:rich>
          </c:tx>
          <c:layout>
            <c:manualLayout>
              <c:xMode val="edge"/>
              <c:yMode val="edge"/>
              <c:x val="5.4281567075554996E-2"/>
              <c:y val="0.2735291811401157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4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01639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2752725</xdr:colOff>
      <xdr:row>109</xdr:row>
      <xdr:rowOff>171450</xdr:rowOff>
    </xdr:from>
    <xdr:ext cx="2771775" cy="352425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9563100" y="20935950"/>
          <a:ext cx="2771775" cy="3524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n-GB" sz="1100"/>
            <a:t>                  </a:t>
          </a:r>
          <a:endParaRPr lang="en-GB" sz="1200" b="1"/>
        </a:p>
      </xdr:txBody>
    </xdr:sp>
    <xdr:clientData/>
  </xdr:oneCellAnchor>
  <xdr:twoCellAnchor>
    <xdr:from>
      <xdr:col>2</xdr:col>
      <xdr:colOff>1318177</xdr:colOff>
      <xdr:row>101</xdr:row>
      <xdr:rowOff>10842</xdr:rowOff>
    </xdr:from>
    <xdr:to>
      <xdr:col>6</xdr:col>
      <xdr:colOff>28538</xdr:colOff>
      <xdr:row>121</xdr:row>
      <xdr:rowOff>184371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1071932</xdr:colOff>
      <xdr:row>169</xdr:row>
      <xdr:rowOff>170035</xdr:rowOff>
    </xdr:from>
    <xdr:to>
      <xdr:col>5</xdr:col>
      <xdr:colOff>197099</xdr:colOff>
      <xdr:row>196</xdr:row>
      <xdr:rowOff>63424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7:P275"/>
  <sheetViews>
    <sheetView tabSelected="1" topLeftCell="A66" zoomScale="67" zoomScaleNormal="70" workbookViewId="0">
      <selection activeCell="A122" sqref="A122"/>
    </sheetView>
  </sheetViews>
  <sheetFormatPr baseColWidth="10" defaultColWidth="8.83203125" defaultRowHeight="15" x14ac:dyDescent="0.2"/>
  <cols>
    <col min="1" max="1" width="31.1640625" customWidth="1"/>
    <col min="2" max="2" width="37.33203125" customWidth="1"/>
    <col min="3" max="3" width="33.6640625" customWidth="1"/>
    <col min="4" max="4" width="52" customWidth="1"/>
    <col min="9" max="9" width="22.83203125" customWidth="1"/>
  </cols>
  <sheetData>
    <row r="27" spans="1:7" x14ac:dyDescent="0.2">
      <c r="A27" t="s">
        <v>16</v>
      </c>
    </row>
    <row r="28" spans="1:7" x14ac:dyDescent="0.2">
      <c r="B28" t="s">
        <v>14</v>
      </c>
    </row>
    <row r="29" spans="1:7" x14ac:dyDescent="0.2">
      <c r="A29" s="1"/>
      <c r="B29" s="1"/>
      <c r="C29" s="1" t="s">
        <v>13</v>
      </c>
      <c r="D29" s="1"/>
      <c r="E29" s="1"/>
      <c r="F29" s="1"/>
      <c r="G29" s="1"/>
    </row>
    <row r="30" spans="1:7" x14ac:dyDescent="0.2">
      <c r="A30" s="1"/>
      <c r="B30" s="1"/>
      <c r="C30" s="1">
        <v>2009</v>
      </c>
      <c r="D30" s="1">
        <v>2010</v>
      </c>
      <c r="E30" s="1">
        <v>2011</v>
      </c>
      <c r="F30" s="1">
        <v>2012</v>
      </c>
      <c r="G30" s="1">
        <v>2013</v>
      </c>
    </row>
    <row r="31" spans="1:7" x14ac:dyDescent="0.2">
      <c r="A31" s="1"/>
      <c r="B31" s="1" t="s">
        <v>1</v>
      </c>
      <c r="C31" s="1">
        <v>-3.7</v>
      </c>
      <c r="D31" s="1">
        <v>-3.3</v>
      </c>
      <c r="E31" s="1">
        <v>-2.7</v>
      </c>
      <c r="F31" s="1">
        <v>-2</v>
      </c>
      <c r="G31" s="1"/>
    </row>
    <row r="32" spans="1:7" x14ac:dyDescent="0.2">
      <c r="A32" s="1"/>
      <c r="B32" s="1" t="s">
        <v>2</v>
      </c>
      <c r="C32" s="1">
        <v>-2.6</v>
      </c>
      <c r="D32" s="1">
        <v>-3.9</v>
      </c>
      <c r="E32" s="1">
        <v>-3.1</v>
      </c>
      <c r="F32" s="1">
        <v>-2.4</v>
      </c>
      <c r="G32" s="1">
        <v>-1.7</v>
      </c>
    </row>
    <row r="33" spans="1:7" x14ac:dyDescent="0.2">
      <c r="A33" s="1"/>
      <c r="B33" s="1" t="s">
        <v>0</v>
      </c>
      <c r="C33" s="1">
        <v>-10</v>
      </c>
      <c r="D33" s="1">
        <v>-8.1</v>
      </c>
      <c r="E33" s="1">
        <v>-6.1</v>
      </c>
      <c r="F33" s="1">
        <v>-4.5999999999999996</v>
      </c>
      <c r="G33" s="1">
        <v>-2.9</v>
      </c>
    </row>
    <row r="34" spans="1:7" x14ac:dyDescent="0.2">
      <c r="A34" s="1"/>
      <c r="B34" s="1" t="s">
        <v>3</v>
      </c>
      <c r="C34" s="1">
        <v>-3</v>
      </c>
      <c r="D34" s="1">
        <v>-3</v>
      </c>
      <c r="E34" s="1">
        <v>-2.6</v>
      </c>
      <c r="F34" s="1">
        <v>-2</v>
      </c>
      <c r="G34" s="1"/>
    </row>
    <row r="35" spans="1:7" x14ac:dyDescent="0.2">
      <c r="A35" s="1"/>
      <c r="B35" s="1" t="s">
        <v>4</v>
      </c>
      <c r="C35" s="1">
        <v>-1.5</v>
      </c>
      <c r="D35" s="1">
        <v>-4.5</v>
      </c>
      <c r="E35" s="1">
        <v>-4</v>
      </c>
      <c r="F35" s="1">
        <v>-3</v>
      </c>
      <c r="G35" s="1">
        <v>-2.5</v>
      </c>
    </row>
    <row r="36" spans="1:7" x14ac:dyDescent="0.2">
      <c r="A36" s="1"/>
      <c r="B36" s="1" t="s">
        <v>5</v>
      </c>
      <c r="C36" s="1">
        <v>-11.6</v>
      </c>
      <c r="D36" s="1">
        <v>-7.8</v>
      </c>
      <c r="E36" s="1">
        <v>-4.7</v>
      </c>
      <c r="F36" s="1">
        <v>-2.2000000000000002</v>
      </c>
      <c r="G36" s="1">
        <v>-2.1</v>
      </c>
    </row>
    <row r="37" spans="1:7" x14ac:dyDescent="0.2">
      <c r="A37" s="1"/>
      <c r="B37" s="1" t="s">
        <v>6</v>
      </c>
      <c r="C37" s="1">
        <v>-5.8</v>
      </c>
      <c r="D37" s="1">
        <v>-5.8</v>
      </c>
      <c r="E37" s="1">
        <v>-4</v>
      </c>
      <c r="F37" s="1">
        <v>-2.8</v>
      </c>
      <c r="G37" s="1">
        <v>-1.6</v>
      </c>
    </row>
    <row r="38" spans="1:7" x14ac:dyDescent="0.2">
      <c r="A38" s="1" t="s">
        <v>15</v>
      </c>
      <c r="B38" s="1" t="s">
        <v>12</v>
      </c>
      <c r="C38" s="1"/>
      <c r="D38" s="1">
        <v>-4.2</v>
      </c>
      <c r="E38" s="1">
        <v>-2.9</v>
      </c>
      <c r="F38" s="1">
        <v>-1.8</v>
      </c>
      <c r="G38" s="1">
        <v>-1.3</v>
      </c>
    </row>
    <row r="39" spans="1:7" x14ac:dyDescent="0.2">
      <c r="A39" s="1"/>
      <c r="B39" s="1" t="s">
        <v>7</v>
      </c>
      <c r="C39" s="1">
        <v>-9.3000000000000007</v>
      </c>
      <c r="D39" s="1">
        <v>-9.4</v>
      </c>
      <c r="E39" s="1">
        <v>-8.5</v>
      </c>
      <c r="F39" s="1">
        <v>-6.8</v>
      </c>
      <c r="G39" s="1">
        <v>-5.2</v>
      </c>
    </row>
    <row r="40" spans="1:7" x14ac:dyDescent="0.2">
      <c r="A40" s="1" t="s">
        <v>40</v>
      </c>
      <c r="B40" s="1" t="s">
        <v>8</v>
      </c>
      <c r="C40" s="1">
        <v>0.9</v>
      </c>
      <c r="D40" s="1">
        <v>-2.2000000000000002</v>
      </c>
      <c r="E40" s="1">
        <v>-3.6</v>
      </c>
      <c r="F40" s="1">
        <v>-3.4</v>
      </c>
      <c r="G40" s="1">
        <v>-3.3</v>
      </c>
    </row>
    <row r="41" spans="1:7" x14ac:dyDescent="0.2">
      <c r="A41" s="1"/>
      <c r="B41" s="1" t="s">
        <v>9</v>
      </c>
      <c r="C41" s="1"/>
      <c r="D41" s="1">
        <v>-7.3</v>
      </c>
      <c r="E41" s="1">
        <v>-5.6</v>
      </c>
      <c r="F41" s="1">
        <v>-3.8</v>
      </c>
      <c r="G41" s="1">
        <v>-2.2999999999999998</v>
      </c>
    </row>
    <row r="42" spans="1:7" x14ac:dyDescent="0.2">
      <c r="A42" s="1"/>
      <c r="B42" s="1" t="s">
        <v>10</v>
      </c>
      <c r="C42" s="1">
        <v>0.3</v>
      </c>
      <c r="D42" s="1">
        <v>-0.9</v>
      </c>
      <c r="E42" s="1">
        <v>-1</v>
      </c>
      <c r="F42" s="1">
        <v>-1.2</v>
      </c>
      <c r="G42" s="1">
        <v>-1.3</v>
      </c>
    </row>
    <row r="43" spans="1:7" x14ac:dyDescent="0.2">
      <c r="A43" s="1"/>
      <c r="B43" s="1" t="s">
        <v>11</v>
      </c>
      <c r="C43" s="1">
        <v>-10.5</v>
      </c>
      <c r="D43" s="1">
        <v>-10.3</v>
      </c>
      <c r="E43" s="1">
        <v>-8</v>
      </c>
      <c r="F43" s="1">
        <v>-6.8</v>
      </c>
      <c r="G43" s="1">
        <v>-5.5</v>
      </c>
    </row>
    <row r="65" spans="1:14" x14ac:dyDescent="0.2">
      <c r="A65" s="1"/>
    </row>
    <row r="67" spans="1:14" x14ac:dyDescent="0.2">
      <c r="A67" t="s">
        <v>21</v>
      </c>
    </row>
    <row r="68" spans="1:14" x14ac:dyDescent="0.2">
      <c r="A68" t="s">
        <v>18</v>
      </c>
    </row>
    <row r="69" spans="1:14" x14ac:dyDescent="0.2">
      <c r="B69">
        <v>2009</v>
      </c>
      <c r="C69">
        <v>2010</v>
      </c>
      <c r="D69">
        <v>2011</v>
      </c>
      <c r="E69">
        <v>2012</v>
      </c>
      <c r="H69" t="s">
        <v>19</v>
      </c>
      <c r="I69" t="s">
        <v>20</v>
      </c>
      <c r="J69" t="s">
        <v>33</v>
      </c>
      <c r="K69" t="s">
        <v>33</v>
      </c>
      <c r="L69" t="s">
        <v>33</v>
      </c>
      <c r="M69" t="s">
        <v>32</v>
      </c>
    </row>
    <row r="70" spans="1:14" x14ac:dyDescent="0.2">
      <c r="A70" t="s">
        <v>1</v>
      </c>
      <c r="B70">
        <v>-3.8</v>
      </c>
      <c r="C70">
        <v>-3.4</v>
      </c>
      <c r="D70">
        <v>-2.9</v>
      </c>
      <c r="E70">
        <v>-2.2000000000000002</v>
      </c>
      <c r="H70">
        <f>D70-B70</f>
        <v>0.89999999999999991</v>
      </c>
      <c r="I70">
        <f>E70-B70</f>
        <v>1.5999999999999996</v>
      </c>
      <c r="J70">
        <f>I70-B70</f>
        <v>5.3999999999999995</v>
      </c>
      <c r="K70">
        <f>H70/100</f>
        <v>8.9999999999999993E-3</v>
      </c>
      <c r="L70">
        <f>K70*100</f>
        <v>0.89999999999999991</v>
      </c>
      <c r="M70">
        <f>C70+D70+E70-3*B70</f>
        <v>2.8999999999999986</v>
      </c>
      <c r="N70">
        <f>M70/3</f>
        <v>0.96666666666666623</v>
      </c>
    </row>
    <row r="71" spans="1:14" x14ac:dyDescent="0.2">
      <c r="A71" t="s">
        <v>2</v>
      </c>
      <c r="B71">
        <v>-2.7</v>
      </c>
      <c r="C71">
        <v>-3.9</v>
      </c>
      <c r="D71">
        <v>-3.3</v>
      </c>
      <c r="E71">
        <v>-2.7</v>
      </c>
      <c r="H71">
        <f t="shared" ref="H71:H82" si="0">D71-B71</f>
        <v>-0.59999999999999964</v>
      </c>
      <c r="I71">
        <f t="shared" ref="I71:I82" si="1">E71-B71</f>
        <v>0</v>
      </c>
      <c r="J71">
        <f t="shared" ref="J71:J82" si="2">I71-B71</f>
        <v>2.7</v>
      </c>
      <c r="K71">
        <f t="shared" ref="K71:K82" si="3">H71/100</f>
        <v>-5.9999999999999967E-3</v>
      </c>
      <c r="L71">
        <f t="shared" ref="L71:L82" si="4">K71*100</f>
        <v>-0.59999999999999964</v>
      </c>
      <c r="M71">
        <f t="shared" ref="M71:M82" si="5">C71+D71+E71-3*B71</f>
        <v>-1.7999999999999972</v>
      </c>
      <c r="N71">
        <f t="shared" ref="N71:N82" si="6">M71/3</f>
        <v>-0.59999999999999909</v>
      </c>
    </row>
    <row r="72" spans="1:14" x14ac:dyDescent="0.2">
      <c r="A72" t="s">
        <v>17</v>
      </c>
      <c r="B72">
        <v>-9.9</v>
      </c>
      <c r="C72">
        <v>-7.9</v>
      </c>
      <c r="D72">
        <v>-6.1</v>
      </c>
      <c r="E72">
        <v>-4.5999999999999996</v>
      </c>
      <c r="H72">
        <f t="shared" si="0"/>
        <v>3.8000000000000007</v>
      </c>
      <c r="I72">
        <f t="shared" si="1"/>
        <v>5.3000000000000007</v>
      </c>
      <c r="J72">
        <f t="shared" si="2"/>
        <v>15.200000000000001</v>
      </c>
      <c r="K72">
        <f t="shared" si="3"/>
        <v>3.8000000000000006E-2</v>
      </c>
      <c r="L72">
        <f t="shared" si="4"/>
        <v>3.8000000000000007</v>
      </c>
      <c r="M72">
        <f t="shared" si="5"/>
        <v>11.100000000000001</v>
      </c>
      <c r="N72">
        <f t="shared" si="6"/>
        <v>3.7000000000000006</v>
      </c>
    </row>
    <row r="73" spans="1:14" x14ac:dyDescent="0.2">
      <c r="A73" t="s">
        <v>3</v>
      </c>
      <c r="B73">
        <v>-3.8</v>
      </c>
      <c r="C73">
        <v>-3.3</v>
      </c>
      <c r="D73">
        <v>-2.7</v>
      </c>
      <c r="E73">
        <v>-1.9</v>
      </c>
      <c r="H73">
        <f t="shared" si="0"/>
        <v>1.0999999999999996</v>
      </c>
      <c r="I73">
        <f t="shared" si="1"/>
        <v>1.9</v>
      </c>
      <c r="J73">
        <f t="shared" si="2"/>
        <v>5.6999999999999993</v>
      </c>
      <c r="K73">
        <f t="shared" si="3"/>
        <v>1.0999999999999996E-2</v>
      </c>
      <c r="L73">
        <f t="shared" si="4"/>
        <v>1.0999999999999996</v>
      </c>
      <c r="M73">
        <f t="shared" si="5"/>
        <v>3.4999999999999982</v>
      </c>
      <c r="N73">
        <f t="shared" si="6"/>
        <v>1.1666666666666661</v>
      </c>
    </row>
    <row r="74" spans="1:14" x14ac:dyDescent="0.2">
      <c r="A74" t="s">
        <v>4</v>
      </c>
      <c r="B74">
        <v>-1.8</v>
      </c>
      <c r="C74">
        <v>-4.4000000000000004</v>
      </c>
      <c r="D74">
        <v>-3.9</v>
      </c>
      <c r="E74">
        <v>-3</v>
      </c>
      <c r="H74">
        <f t="shared" si="0"/>
        <v>-2.0999999999999996</v>
      </c>
      <c r="I74">
        <f t="shared" si="1"/>
        <v>-1.2</v>
      </c>
      <c r="J74">
        <f t="shared" si="2"/>
        <v>0.60000000000000009</v>
      </c>
      <c r="K74">
        <f t="shared" si="3"/>
        <v>-2.0999999999999998E-2</v>
      </c>
      <c r="L74">
        <f t="shared" si="4"/>
        <v>-2.0999999999999996</v>
      </c>
      <c r="M74">
        <f t="shared" si="5"/>
        <v>-5.9</v>
      </c>
      <c r="N74">
        <f t="shared" si="6"/>
        <v>-1.9666666666666668</v>
      </c>
    </row>
    <row r="75" spans="1:14" x14ac:dyDescent="0.2">
      <c r="A75" t="s">
        <v>5</v>
      </c>
      <c r="B75">
        <v>-11.4</v>
      </c>
      <c r="C75">
        <v>-7.7</v>
      </c>
      <c r="D75">
        <v>-4.4000000000000004</v>
      </c>
      <c r="E75">
        <v>-1.9</v>
      </c>
      <c r="H75">
        <f t="shared" si="0"/>
        <v>7</v>
      </c>
      <c r="I75">
        <f t="shared" si="1"/>
        <v>9.5</v>
      </c>
      <c r="J75">
        <f t="shared" si="2"/>
        <v>20.9</v>
      </c>
      <c r="K75">
        <f t="shared" si="3"/>
        <v>7.0000000000000007E-2</v>
      </c>
      <c r="L75">
        <f t="shared" si="4"/>
        <v>7.0000000000000009</v>
      </c>
      <c r="M75">
        <f t="shared" si="5"/>
        <v>20.200000000000003</v>
      </c>
      <c r="N75">
        <f t="shared" si="6"/>
        <v>6.7333333333333343</v>
      </c>
    </row>
    <row r="76" spans="1:14" x14ac:dyDescent="0.2">
      <c r="A76" t="s">
        <v>6</v>
      </c>
      <c r="B76">
        <v>-6.5</v>
      </c>
      <c r="C76">
        <v>-6.8</v>
      </c>
      <c r="D76">
        <v>-4.9000000000000004</v>
      </c>
      <c r="E76">
        <v>-4</v>
      </c>
      <c r="H76">
        <f t="shared" si="0"/>
        <v>1.5999999999999996</v>
      </c>
      <c r="I76">
        <f t="shared" si="1"/>
        <v>2.5</v>
      </c>
      <c r="J76">
        <f t="shared" si="2"/>
        <v>9</v>
      </c>
      <c r="K76">
        <f t="shared" si="3"/>
        <v>1.5999999999999997E-2</v>
      </c>
      <c r="L76">
        <f t="shared" si="4"/>
        <v>1.5999999999999996</v>
      </c>
      <c r="M76">
        <f t="shared" si="5"/>
        <v>3.8000000000000007</v>
      </c>
      <c r="N76">
        <f t="shared" si="6"/>
        <v>1.2666666666666668</v>
      </c>
    </row>
    <row r="77" spans="1:14" x14ac:dyDescent="0.2">
      <c r="A77" t="s">
        <v>12</v>
      </c>
      <c r="B77">
        <v>-3.8</v>
      </c>
      <c r="C77">
        <v>-4.8</v>
      </c>
      <c r="D77">
        <v>-3.9</v>
      </c>
      <c r="E77">
        <v>-3.5</v>
      </c>
      <c r="H77">
        <f t="shared" si="0"/>
        <v>-0.10000000000000009</v>
      </c>
      <c r="I77">
        <f t="shared" si="1"/>
        <v>0.29999999999999982</v>
      </c>
      <c r="J77">
        <f t="shared" si="2"/>
        <v>4.0999999999999996</v>
      </c>
      <c r="K77">
        <f t="shared" si="3"/>
        <v>-1.0000000000000009E-3</v>
      </c>
      <c r="L77">
        <f t="shared" si="4"/>
        <v>-0.10000000000000009</v>
      </c>
      <c r="M77">
        <f t="shared" si="5"/>
        <v>-0.80000000000000071</v>
      </c>
      <c r="N77">
        <f t="shared" si="6"/>
        <v>-0.26666666666666689</v>
      </c>
    </row>
    <row r="78" spans="1:14" x14ac:dyDescent="0.2">
      <c r="A78" t="s">
        <v>7</v>
      </c>
      <c r="B78">
        <v>-9.3000000000000007</v>
      </c>
      <c r="C78">
        <v>-9.1999999999999993</v>
      </c>
      <c r="D78">
        <v>-8.1999999999999993</v>
      </c>
      <c r="E78">
        <v>-6.3</v>
      </c>
      <c r="H78">
        <f t="shared" si="0"/>
        <v>1.1000000000000014</v>
      </c>
      <c r="I78">
        <f t="shared" si="1"/>
        <v>3.0000000000000009</v>
      </c>
      <c r="J78">
        <f t="shared" si="2"/>
        <v>12.3</v>
      </c>
      <c r="K78">
        <f t="shared" si="3"/>
        <v>1.1000000000000015E-2</v>
      </c>
      <c r="L78">
        <f t="shared" si="4"/>
        <v>1.1000000000000014</v>
      </c>
      <c r="M78">
        <f t="shared" si="5"/>
        <v>4.2000000000000028</v>
      </c>
      <c r="N78">
        <f t="shared" si="6"/>
        <v>1.400000000000001</v>
      </c>
    </row>
    <row r="79" spans="1:14" x14ac:dyDescent="0.2">
      <c r="A79" t="s">
        <v>8</v>
      </c>
      <c r="B79">
        <v>0.9</v>
      </c>
      <c r="C79">
        <v>-2.2000000000000002</v>
      </c>
      <c r="D79">
        <v>-3.6</v>
      </c>
      <c r="E79">
        <v>-3.4</v>
      </c>
      <c r="H79">
        <f t="shared" si="0"/>
        <v>-4.5</v>
      </c>
      <c r="I79">
        <f t="shared" si="1"/>
        <v>-4.3</v>
      </c>
      <c r="J79">
        <f t="shared" si="2"/>
        <v>-5.2</v>
      </c>
      <c r="K79">
        <f t="shared" si="3"/>
        <v>-4.4999999999999998E-2</v>
      </c>
      <c r="L79">
        <f t="shared" si="4"/>
        <v>-4.5</v>
      </c>
      <c r="M79">
        <f t="shared" si="5"/>
        <v>-11.900000000000002</v>
      </c>
      <c r="N79">
        <f t="shared" si="6"/>
        <v>-3.9666666666666672</v>
      </c>
    </row>
    <row r="80" spans="1:14" x14ac:dyDescent="0.2">
      <c r="A80" t="s">
        <v>9</v>
      </c>
      <c r="B80">
        <v>-8.3000000000000007</v>
      </c>
      <c r="C80">
        <v>-7.5</v>
      </c>
      <c r="D80">
        <v>-5.9</v>
      </c>
      <c r="E80">
        <v>-4.0999999999999996</v>
      </c>
      <c r="H80">
        <f t="shared" si="0"/>
        <v>2.4000000000000004</v>
      </c>
      <c r="I80">
        <f t="shared" si="1"/>
        <v>4.2000000000000011</v>
      </c>
      <c r="J80">
        <f t="shared" si="2"/>
        <v>12.500000000000002</v>
      </c>
      <c r="K80">
        <f t="shared" si="3"/>
        <v>2.4000000000000004E-2</v>
      </c>
      <c r="L80">
        <f t="shared" si="4"/>
        <v>2.4000000000000004</v>
      </c>
      <c r="M80">
        <f t="shared" si="5"/>
        <v>7.4000000000000021</v>
      </c>
      <c r="N80">
        <f t="shared" si="6"/>
        <v>2.4666666666666672</v>
      </c>
    </row>
    <row r="81" spans="1:15" x14ac:dyDescent="0.2">
      <c r="A81" t="s">
        <v>10</v>
      </c>
      <c r="B81">
        <v>0.3</v>
      </c>
      <c r="C81">
        <v>-0.9</v>
      </c>
      <c r="D81">
        <v>-1</v>
      </c>
      <c r="E81">
        <v>-1.2</v>
      </c>
      <c r="H81">
        <f t="shared" si="0"/>
        <v>-1.3</v>
      </c>
      <c r="I81">
        <f t="shared" si="1"/>
        <v>-1.5</v>
      </c>
      <c r="J81">
        <f t="shared" si="2"/>
        <v>-1.8</v>
      </c>
      <c r="K81">
        <f t="shared" si="3"/>
        <v>-1.3000000000000001E-2</v>
      </c>
      <c r="L81">
        <f t="shared" si="4"/>
        <v>-1.3</v>
      </c>
      <c r="M81">
        <f t="shared" si="5"/>
        <v>-3.9999999999999996</v>
      </c>
      <c r="N81">
        <f t="shared" si="6"/>
        <v>-1.3333333333333333</v>
      </c>
    </row>
    <row r="82" spans="1:15" x14ac:dyDescent="0.2">
      <c r="A82" t="s">
        <v>11</v>
      </c>
      <c r="B82">
        <v>-10.7</v>
      </c>
      <c r="C82">
        <v>-10</v>
      </c>
      <c r="D82">
        <v>-7.7</v>
      </c>
      <c r="E82">
        <v>-6.6</v>
      </c>
      <c r="H82">
        <f t="shared" si="0"/>
        <v>2.9999999999999991</v>
      </c>
      <c r="I82">
        <f t="shared" si="1"/>
        <v>4.0999999999999996</v>
      </c>
      <c r="J82">
        <f t="shared" si="2"/>
        <v>14.799999999999999</v>
      </c>
      <c r="K82">
        <f t="shared" si="3"/>
        <v>2.9999999999999992E-2</v>
      </c>
      <c r="L82">
        <f t="shared" si="4"/>
        <v>2.9999999999999991</v>
      </c>
      <c r="M82">
        <f t="shared" si="5"/>
        <v>7.7999999999999972</v>
      </c>
      <c r="N82">
        <f t="shared" si="6"/>
        <v>2.5999999999999992</v>
      </c>
    </row>
    <row r="83" spans="1:15" x14ac:dyDescent="0.2">
      <c r="A83" t="s">
        <v>23</v>
      </c>
      <c r="K83" t="s">
        <v>31</v>
      </c>
    </row>
    <row r="84" spans="1:15" x14ac:dyDescent="0.2">
      <c r="A84" t="s">
        <v>22</v>
      </c>
      <c r="B84">
        <v>2009</v>
      </c>
      <c r="C84">
        <v>2010</v>
      </c>
      <c r="D84">
        <v>2011</v>
      </c>
      <c r="E84">
        <v>2012</v>
      </c>
      <c r="F84">
        <v>2013</v>
      </c>
      <c r="G84" t="s">
        <v>37</v>
      </c>
      <c r="H84" t="s">
        <v>24</v>
      </c>
      <c r="I84" t="s">
        <v>32</v>
      </c>
      <c r="O84" t="s">
        <v>33</v>
      </c>
    </row>
    <row r="85" spans="1:15" x14ac:dyDescent="0.2">
      <c r="A85" t="s">
        <v>1</v>
      </c>
      <c r="B85">
        <v>1.0564538896209294E-2</v>
      </c>
      <c r="C85">
        <v>1.3930051645916458E-2</v>
      </c>
      <c r="D85">
        <v>1.1251332019430555E-2</v>
      </c>
      <c r="E85">
        <v>8.7139250600770275E-3</v>
      </c>
      <c r="F85">
        <v>6.6912401933323686E-3</v>
      </c>
      <c r="G85">
        <f>F85-B85</f>
        <v>-3.8732987028769258E-3</v>
      </c>
      <c r="H85">
        <f>D85+C85-2*B85</f>
        <v>4.0523058729284266E-3</v>
      </c>
      <c r="I85">
        <f>C85+D85+E85-3*B85</f>
        <v>2.2016920367961546E-3</v>
      </c>
      <c r="J85" t="s">
        <v>1</v>
      </c>
      <c r="K85" s="5">
        <v>0.9</v>
      </c>
      <c r="L85" s="5">
        <f>I85*100</f>
        <v>0.22016920367961546</v>
      </c>
      <c r="M85">
        <v>2.8999999999999986</v>
      </c>
      <c r="N85">
        <f>(E85-B85)*100</f>
        <v>-0.18506138361322669</v>
      </c>
      <c r="O85">
        <f>E85-B85</f>
        <v>-1.8506138361322668E-3</v>
      </c>
    </row>
    <row r="86" spans="1:15" x14ac:dyDescent="0.2">
      <c r="A86" t="s">
        <v>2</v>
      </c>
      <c r="B86">
        <v>1.2660543595254791E-2</v>
      </c>
      <c r="C86">
        <v>1.3310027977453641E-2</v>
      </c>
      <c r="D86">
        <v>1.2652375277670852E-2</v>
      </c>
      <c r="E86">
        <v>1.0980350356446395E-2</v>
      </c>
      <c r="F86">
        <v>1.1290378200015317E-2</v>
      </c>
      <c r="G86">
        <f t="shared" ref="G86:G97" si="7">F86-B86</f>
        <v>-1.3701653952394744E-3</v>
      </c>
      <c r="H86">
        <f t="shared" ref="H86:H97" si="8">D86+C86-2*B86</f>
        <v>6.4131606461491006E-4</v>
      </c>
      <c r="I86">
        <f t="shared" ref="I86:I97" si="9">C86+D86+E86-3*B86</f>
        <v>-1.0388771741934866E-3</v>
      </c>
      <c r="J86" t="s">
        <v>2</v>
      </c>
      <c r="K86" s="5">
        <v>-0.59999999999999964</v>
      </c>
      <c r="L86" s="5">
        <f t="shared" ref="L86:L97" si="10">I86*100</f>
        <v>-0.10388771741934866</v>
      </c>
      <c r="M86">
        <v>-1.7999999999999972</v>
      </c>
      <c r="N86">
        <f t="shared" ref="N86:N97" si="11">(E86-B86)*100</f>
        <v>-0.16801932388083968</v>
      </c>
      <c r="O86">
        <f t="shared" ref="O86:O97" si="12">E86-B86</f>
        <v>-1.6801932388083966E-3</v>
      </c>
    </row>
    <row r="87" spans="1:15" x14ac:dyDescent="0.2">
      <c r="A87" t="s">
        <v>17</v>
      </c>
      <c r="B87">
        <v>7.5171857770917182E-3</v>
      </c>
      <c r="C87">
        <v>6.681270305769843E-3</v>
      </c>
      <c r="D87">
        <v>-2.0058065981776118E-3</v>
      </c>
      <c r="E87">
        <v>-8.9741660100203739E-3</v>
      </c>
      <c r="F87">
        <v>-4.4683238791829024E-3</v>
      </c>
      <c r="G87">
        <f t="shared" si="7"/>
        <v>-1.198550965627462E-2</v>
      </c>
      <c r="H87">
        <f t="shared" si="8"/>
        <v>-1.0358907846591206E-2</v>
      </c>
      <c r="I87">
        <f t="shared" si="9"/>
        <v>-2.6850259633703296E-2</v>
      </c>
      <c r="J87" t="s">
        <v>17</v>
      </c>
      <c r="K87" s="5">
        <v>3.8000000000000007</v>
      </c>
      <c r="L87" s="5">
        <f t="shared" si="10"/>
        <v>-2.6850259633703297</v>
      </c>
      <c r="M87">
        <v>11.100000000000001</v>
      </c>
      <c r="N87">
        <f t="shared" si="11"/>
        <v>-1.6491351787112092</v>
      </c>
      <c r="O87">
        <f t="shared" si="12"/>
        <v>-1.6491351787112092E-2</v>
      </c>
    </row>
    <row r="88" spans="1:15" x14ac:dyDescent="0.2">
      <c r="A88" t="s">
        <v>3</v>
      </c>
      <c r="B88">
        <v>6.8328056279079257E-4</v>
      </c>
      <c r="C88">
        <v>2.9413428361332655E-3</v>
      </c>
      <c r="D88">
        <v>-4.326867270935194E-4</v>
      </c>
      <c r="E88">
        <v>-8.2934680575038767E-3</v>
      </c>
      <c r="F88">
        <v>-4.4226907425345329E-3</v>
      </c>
      <c r="G88">
        <f t="shared" si="7"/>
        <v>-5.1059713053253257E-3</v>
      </c>
      <c r="H88">
        <f t="shared" si="8"/>
        <v>1.142094983458161E-3</v>
      </c>
      <c r="I88">
        <f t="shared" si="9"/>
        <v>-7.8346536368365076E-3</v>
      </c>
      <c r="J88" t="s">
        <v>3</v>
      </c>
      <c r="K88" s="5">
        <v>1.0999999999999996</v>
      </c>
      <c r="L88" s="5">
        <f t="shared" si="10"/>
        <v>-0.78346536368365072</v>
      </c>
      <c r="M88">
        <v>3.4999999999999982</v>
      </c>
      <c r="N88">
        <f t="shared" si="11"/>
        <v>-0.897674862029467</v>
      </c>
      <c r="O88">
        <f t="shared" si="12"/>
        <v>-8.9767486202946695E-3</v>
      </c>
    </row>
    <row r="89" spans="1:15" x14ac:dyDescent="0.2">
      <c r="A89" t="s">
        <v>4</v>
      </c>
      <c r="B89">
        <v>7.7388061722533791E-3</v>
      </c>
      <c r="C89">
        <v>1.1997090061561111E-2</v>
      </c>
      <c r="D89">
        <v>1.4969765146151635E-2</v>
      </c>
      <c r="E89">
        <v>1.4014992334775532E-2</v>
      </c>
      <c r="F89">
        <v>1.4058644903688182E-2</v>
      </c>
      <c r="G89">
        <f t="shared" si="7"/>
        <v>6.3198387314348028E-3</v>
      </c>
      <c r="H89">
        <f t="shared" si="8"/>
        <v>1.148924286320599E-2</v>
      </c>
      <c r="I89">
        <f t="shared" si="9"/>
        <v>1.7765429025728141E-2</v>
      </c>
      <c r="J89" t="s">
        <v>4</v>
      </c>
      <c r="K89" s="5">
        <v>-2.0999999999999996</v>
      </c>
      <c r="L89" s="5">
        <f t="shared" si="10"/>
        <v>1.7765429025728141</v>
      </c>
      <c r="M89">
        <v>-5.9</v>
      </c>
      <c r="N89">
        <f t="shared" si="11"/>
        <v>0.62761861625221538</v>
      </c>
      <c r="O89">
        <f t="shared" si="12"/>
        <v>6.2761861625221533E-3</v>
      </c>
    </row>
    <row r="90" spans="1:15" x14ac:dyDescent="0.2">
      <c r="A90" t="s">
        <v>5</v>
      </c>
      <c r="B90">
        <v>1.3684237937020432E-2</v>
      </c>
      <c r="C90">
        <v>-3.1024943355049289E-3</v>
      </c>
      <c r="D90">
        <v>-2.1153439452254296E-2</v>
      </c>
      <c r="E90">
        <v>-3.3038506777599452E-2</v>
      </c>
      <c r="F90">
        <v>-3.4912944949501978E-2</v>
      </c>
      <c r="G90">
        <f t="shared" si="7"/>
        <v>-4.8597182886522414E-2</v>
      </c>
      <c r="H90">
        <f t="shared" si="8"/>
        <v>-5.162440966180009E-2</v>
      </c>
      <c r="I90">
        <f t="shared" si="9"/>
        <v>-9.8347154376419971E-2</v>
      </c>
      <c r="J90" t="s">
        <v>5</v>
      </c>
      <c r="K90" s="5">
        <v>7.0000000000000009</v>
      </c>
      <c r="L90" s="5">
        <f t="shared" si="10"/>
        <v>-9.8347154376419965</v>
      </c>
      <c r="M90">
        <v>20.200000000000003</v>
      </c>
      <c r="N90">
        <f t="shared" si="11"/>
        <v>-4.6722744714619884</v>
      </c>
      <c r="O90">
        <f t="shared" si="12"/>
        <v>-4.6722744714619888E-2</v>
      </c>
    </row>
    <row r="91" spans="1:15" x14ac:dyDescent="0.2">
      <c r="A91" t="s">
        <v>6</v>
      </c>
      <c r="B91">
        <v>1.2440447788200691E-2</v>
      </c>
      <c r="C91">
        <v>1.5728090342926104E-2</v>
      </c>
      <c r="D91">
        <v>1.2711674493342887E-2</v>
      </c>
      <c r="E91">
        <v>9.8738405712448032E-3</v>
      </c>
      <c r="F91">
        <v>1.0151705892324666E-2</v>
      </c>
      <c r="G91">
        <f t="shared" si="7"/>
        <v>-2.2887418958760248E-3</v>
      </c>
      <c r="H91">
        <f t="shared" si="8"/>
        <v>3.5588692598676093E-3</v>
      </c>
      <c r="I91">
        <f t="shared" si="9"/>
        <v>9.9226204291172349E-4</v>
      </c>
      <c r="J91" t="s">
        <v>6</v>
      </c>
      <c r="K91" s="5">
        <v>1.5999999999999996</v>
      </c>
      <c r="L91" s="5">
        <f t="shared" si="10"/>
        <v>9.9226204291172349E-2</v>
      </c>
      <c r="M91">
        <v>3.8000000000000007</v>
      </c>
      <c r="N91">
        <f t="shared" si="11"/>
        <v>-0.25666072169558873</v>
      </c>
      <c r="O91">
        <f t="shared" si="12"/>
        <v>-2.5666072169558875E-3</v>
      </c>
    </row>
    <row r="92" spans="1:15" x14ac:dyDescent="0.2">
      <c r="A92" t="s">
        <v>12</v>
      </c>
      <c r="B92">
        <v>1.2103906668430848E-2</v>
      </c>
      <c r="C92">
        <v>1.1358122880762154E-2</v>
      </c>
      <c r="D92">
        <v>1.227697718188679E-2</v>
      </c>
      <c r="E92">
        <v>1.9078828624963888E-3</v>
      </c>
      <c r="F92">
        <v>1.3887513857595594E-3</v>
      </c>
      <c r="G92">
        <f t="shared" si="7"/>
        <v>-1.071515528267129E-2</v>
      </c>
      <c r="H92">
        <f t="shared" si="8"/>
        <v>-5.727132742127522E-4</v>
      </c>
      <c r="I92">
        <f t="shared" si="9"/>
        <v>-1.0768737080147209E-2</v>
      </c>
      <c r="J92" t="s">
        <v>12</v>
      </c>
      <c r="K92" s="5">
        <v>-0.10000000000000009</v>
      </c>
      <c r="L92" s="5">
        <f t="shared" si="10"/>
        <v>-1.0768737080147208</v>
      </c>
      <c r="M92">
        <v>-0.80000000000000071</v>
      </c>
      <c r="N92">
        <f t="shared" si="11"/>
        <v>-1.019602380593446</v>
      </c>
      <c r="O92">
        <f t="shared" si="12"/>
        <v>-1.019602380593446E-2</v>
      </c>
    </row>
    <row r="93" spans="1:15" x14ac:dyDescent="0.2">
      <c r="A93" t="s">
        <v>7</v>
      </c>
      <c r="B93">
        <v>-4.0497643432695829E-3</v>
      </c>
      <c r="C93">
        <v>-1.4981807237789231E-2</v>
      </c>
      <c r="D93">
        <v>-1.5076755902224213E-2</v>
      </c>
      <c r="E93">
        <v>-7.5250475957615495E-3</v>
      </c>
      <c r="F93">
        <v>5.0631182856830425E-3</v>
      </c>
      <c r="G93">
        <f t="shared" si="7"/>
        <v>9.1128826289526253E-3</v>
      </c>
      <c r="H93">
        <f t="shared" si="8"/>
        <v>-2.1959034453474274E-2</v>
      </c>
      <c r="I93">
        <f t="shared" si="9"/>
        <v>-2.5434317705966245E-2</v>
      </c>
      <c r="J93" t="s">
        <v>7</v>
      </c>
      <c r="K93" s="5">
        <v>1.1000000000000014</v>
      </c>
      <c r="L93" s="5">
        <f t="shared" si="10"/>
        <v>-2.5434317705966247</v>
      </c>
      <c r="M93">
        <v>4.2000000000000028</v>
      </c>
      <c r="N93">
        <f t="shared" si="11"/>
        <v>-0.34752832524919663</v>
      </c>
      <c r="O93">
        <f t="shared" si="12"/>
        <v>-3.4752832524919666E-3</v>
      </c>
    </row>
    <row r="94" spans="1:15" x14ac:dyDescent="0.2">
      <c r="A94" t="s">
        <v>8</v>
      </c>
      <c r="B94">
        <v>2.2830600219168082E-2</v>
      </c>
      <c r="C94">
        <v>2.2438811396435845E-2</v>
      </c>
      <c r="D94">
        <v>1.0553602488797361E-2</v>
      </c>
      <c r="E94">
        <v>1.1185823340502802E-2</v>
      </c>
      <c r="F94">
        <v>1.3615738416954824E-2</v>
      </c>
      <c r="G94">
        <f t="shared" si="7"/>
        <v>-9.2148618022132589E-3</v>
      </c>
      <c r="H94">
        <f t="shared" si="8"/>
        <v>-1.2668786553102961E-2</v>
      </c>
      <c r="I94">
        <f t="shared" si="9"/>
        <v>-2.4313563431768243E-2</v>
      </c>
      <c r="J94" t="s">
        <v>8</v>
      </c>
      <c r="K94" s="5">
        <v>-4.5</v>
      </c>
      <c r="L94" s="5">
        <f t="shared" si="10"/>
        <v>-2.4313563431768244</v>
      </c>
      <c r="M94">
        <v>-11.900000000000002</v>
      </c>
      <c r="N94">
        <f t="shared" si="11"/>
        <v>-1.1644776878665279</v>
      </c>
      <c r="O94">
        <f t="shared" si="12"/>
        <v>-1.164477687866528E-2</v>
      </c>
    </row>
    <row r="95" spans="1:15" x14ac:dyDescent="0.2">
      <c r="A95" t="s">
        <v>9</v>
      </c>
      <c r="B95">
        <v>6.2580674021672843E-4</v>
      </c>
      <c r="C95">
        <v>-2.2624862715103799E-3</v>
      </c>
      <c r="D95">
        <v>-3.6232754135291055E-3</v>
      </c>
      <c r="E95">
        <v>-1.5531341163826195E-2</v>
      </c>
      <c r="F95">
        <v>-7.4574598703469669E-3</v>
      </c>
      <c r="G95">
        <f t="shared" si="7"/>
        <v>-8.0832666105636955E-3</v>
      </c>
      <c r="H95">
        <f t="shared" si="8"/>
        <v>-7.1373751654729423E-3</v>
      </c>
      <c r="I95">
        <f t="shared" si="9"/>
        <v>-2.3294523069515866E-2</v>
      </c>
      <c r="J95" t="s">
        <v>9</v>
      </c>
      <c r="K95" s="5">
        <v>2.4000000000000004</v>
      </c>
      <c r="L95" s="5">
        <f t="shared" si="10"/>
        <v>-2.3294523069515867</v>
      </c>
      <c r="M95">
        <v>7.4000000000000021</v>
      </c>
      <c r="N95">
        <f t="shared" si="11"/>
        <v>-1.6157147904042923</v>
      </c>
      <c r="O95">
        <f t="shared" si="12"/>
        <v>-1.6157147904042924E-2</v>
      </c>
    </row>
    <row r="96" spans="1:15" x14ac:dyDescent="0.2">
      <c r="A96" t="s">
        <v>10</v>
      </c>
      <c r="B96">
        <v>1.0584311549991815E-2</v>
      </c>
      <c r="C96">
        <v>1.8018964077138801E-2</v>
      </c>
      <c r="D96">
        <v>1.0210677960285892E-2</v>
      </c>
      <c r="E96">
        <v>6.0788703719986299E-3</v>
      </c>
      <c r="F96">
        <v>-1.9463690220193692E-4</v>
      </c>
      <c r="G96">
        <f t="shared" si="7"/>
        <v>-1.0778948452193751E-2</v>
      </c>
      <c r="H96">
        <f t="shared" si="8"/>
        <v>7.0610189374410645E-3</v>
      </c>
      <c r="I96">
        <f t="shared" si="9"/>
        <v>2.5555777594478829E-3</v>
      </c>
      <c r="J96" t="s">
        <v>10</v>
      </c>
      <c r="K96" s="5">
        <v>-1.3</v>
      </c>
      <c r="L96" s="5">
        <f t="shared" si="10"/>
        <v>0.25555777594478829</v>
      </c>
      <c r="M96">
        <v>-3.9999999999999996</v>
      </c>
      <c r="N96">
        <f t="shared" si="11"/>
        <v>-0.45054411779931852</v>
      </c>
      <c r="O96">
        <f t="shared" si="12"/>
        <v>-4.5054411779931851E-3</v>
      </c>
    </row>
    <row r="97" spans="1:16" x14ac:dyDescent="0.2">
      <c r="A97" t="s">
        <v>11</v>
      </c>
      <c r="B97">
        <v>8.698095303728285E-3</v>
      </c>
      <c r="C97">
        <v>1.2186758656327082E-2</v>
      </c>
      <c r="D97">
        <v>8.6618095852059301E-3</v>
      </c>
      <c r="E97">
        <v>5.6419102414686272E-3</v>
      </c>
      <c r="F97">
        <v>7.1280330534029043E-3</v>
      </c>
      <c r="G97">
        <f t="shared" si="7"/>
        <v>-1.5700622503253808E-3</v>
      </c>
      <c r="H97">
        <f t="shared" si="8"/>
        <v>3.4523776340764437E-3</v>
      </c>
      <c r="I97">
        <f t="shared" si="9"/>
        <v>3.9619257181678497E-4</v>
      </c>
      <c r="J97" t="s">
        <v>11</v>
      </c>
      <c r="K97" s="5">
        <v>2.9999999999999991</v>
      </c>
      <c r="L97" s="5">
        <f t="shared" si="10"/>
        <v>3.9619257181678497E-2</v>
      </c>
      <c r="M97">
        <v>7.7999999999999972</v>
      </c>
      <c r="N97">
        <f t="shared" si="11"/>
        <v>-0.30561850622596576</v>
      </c>
      <c r="O97">
        <f t="shared" si="12"/>
        <v>-3.0561850622596578E-3</v>
      </c>
    </row>
    <row r="99" spans="1:16" x14ac:dyDescent="0.2">
      <c r="P99" s="2">
        <f>CORREL(K85:K97,N85:N97)</f>
        <v>-0.66335873217294872</v>
      </c>
    </row>
    <row r="100" spans="1:16" x14ac:dyDescent="0.2">
      <c r="D100" t="s">
        <v>25</v>
      </c>
      <c r="G100">
        <f>CORREL(H70:H82,H85:H97)</f>
        <v>-0.5764380213409519</v>
      </c>
      <c r="I100">
        <f>CORREL(I70:I82,I85:I97)</f>
        <v>-0.66971016991676735</v>
      </c>
      <c r="L100">
        <f>CORREL(L85:L97,M85:M97)</f>
        <v>-0.66343485461306129</v>
      </c>
      <c r="O100">
        <f>CORREL(K85:K97,L85:L97)</f>
        <v>-0.63392914224515551</v>
      </c>
    </row>
    <row r="101" spans="1:16" x14ac:dyDescent="0.2">
      <c r="G101" t="s">
        <v>29</v>
      </c>
    </row>
    <row r="102" spans="1:16" x14ac:dyDescent="0.2">
      <c r="B102" t="s">
        <v>27</v>
      </c>
      <c r="C102" t="s">
        <v>26</v>
      </c>
    </row>
    <row r="103" spans="1:16" x14ac:dyDescent="0.2">
      <c r="A103" t="s">
        <v>1</v>
      </c>
      <c r="B103">
        <v>4.0523058729284266E-3</v>
      </c>
      <c r="C103">
        <v>8.9999999999999993E-3</v>
      </c>
    </row>
    <row r="104" spans="1:16" x14ac:dyDescent="0.2">
      <c r="A104" t="s">
        <v>2</v>
      </c>
      <c r="B104">
        <v>6.4131606461491006E-4</v>
      </c>
      <c r="C104">
        <v>-5.9999999999999967E-3</v>
      </c>
    </row>
    <row r="105" spans="1:16" x14ac:dyDescent="0.2">
      <c r="A105" t="s">
        <v>17</v>
      </c>
      <c r="B105">
        <v>-1.0358907846591206E-2</v>
      </c>
      <c r="C105">
        <v>3.8000000000000006E-2</v>
      </c>
    </row>
    <row r="106" spans="1:16" x14ac:dyDescent="0.2">
      <c r="A106" t="s">
        <v>3</v>
      </c>
      <c r="B106">
        <v>1.142094983458161E-3</v>
      </c>
      <c r="C106">
        <v>1.0999999999999996E-2</v>
      </c>
    </row>
    <row r="107" spans="1:16" x14ac:dyDescent="0.2">
      <c r="A107" t="s">
        <v>4</v>
      </c>
      <c r="B107">
        <v>1.148924286320599E-2</v>
      </c>
      <c r="C107">
        <v>-2.0999999999999998E-2</v>
      </c>
    </row>
    <row r="108" spans="1:16" x14ac:dyDescent="0.2">
      <c r="A108" t="s">
        <v>5</v>
      </c>
      <c r="B108">
        <v>-5.162440966180009E-2</v>
      </c>
      <c r="C108">
        <v>7.0000000000000007E-2</v>
      </c>
    </row>
    <row r="109" spans="1:16" x14ac:dyDescent="0.2">
      <c r="A109" t="s">
        <v>6</v>
      </c>
      <c r="B109">
        <v>3.5588692598676093E-3</v>
      </c>
      <c r="C109">
        <v>1.5999999999999997E-2</v>
      </c>
    </row>
    <row r="110" spans="1:16" x14ac:dyDescent="0.2">
      <c r="A110" t="s">
        <v>12</v>
      </c>
      <c r="B110">
        <v>-5.727132742127522E-4</v>
      </c>
      <c r="C110">
        <v>-1.0000000000000009E-3</v>
      </c>
    </row>
    <row r="111" spans="1:16" x14ac:dyDescent="0.2">
      <c r="A111" t="s">
        <v>7</v>
      </c>
      <c r="B111">
        <v>-2.1959034453474274E-2</v>
      </c>
      <c r="C111">
        <v>1.1000000000000015E-2</v>
      </c>
    </row>
    <row r="112" spans="1:16" x14ac:dyDescent="0.2">
      <c r="A112" t="s">
        <v>8</v>
      </c>
      <c r="B112">
        <v>-1.2668786553102961E-2</v>
      </c>
      <c r="C112">
        <v>-4.4999999999999998E-2</v>
      </c>
    </row>
    <row r="113" spans="1:3" x14ac:dyDescent="0.2">
      <c r="A113" t="s">
        <v>9</v>
      </c>
      <c r="B113">
        <v>-7.1373751654729423E-3</v>
      </c>
      <c r="C113">
        <v>2.4000000000000004E-2</v>
      </c>
    </row>
    <row r="114" spans="1:3" x14ac:dyDescent="0.2">
      <c r="A114" t="s">
        <v>10</v>
      </c>
      <c r="B114">
        <v>7.0610189374410645E-3</v>
      </c>
      <c r="C114">
        <v>-1.3000000000000001E-2</v>
      </c>
    </row>
    <row r="115" spans="1:3" x14ac:dyDescent="0.2">
      <c r="A115" t="s">
        <v>11</v>
      </c>
      <c r="B115">
        <v>3.4523776340764437E-3</v>
      </c>
      <c r="C115">
        <v>2.9999999999999992E-2</v>
      </c>
    </row>
    <row r="124" spans="1:3" x14ac:dyDescent="0.2">
      <c r="A124" s="2"/>
      <c r="B124" s="2"/>
      <c r="C124" s="2" t="s">
        <v>28</v>
      </c>
    </row>
    <row r="125" spans="1:3" x14ac:dyDescent="0.2">
      <c r="A125" s="2"/>
      <c r="B125" s="2" t="s">
        <v>26</v>
      </c>
      <c r="C125" s="2"/>
    </row>
    <row r="126" spans="1:3" x14ac:dyDescent="0.2">
      <c r="A126" s="2" t="s">
        <v>1</v>
      </c>
      <c r="B126" s="2">
        <v>8.9999999999999993E-3</v>
      </c>
      <c r="C126" s="2">
        <v>1.61E-2</v>
      </c>
    </row>
    <row r="127" spans="1:3" x14ac:dyDescent="0.2">
      <c r="A127" s="2" t="s">
        <v>2</v>
      </c>
      <c r="B127" s="2">
        <v>-5.9999999999999967E-3</v>
      </c>
      <c r="C127" s="2">
        <v>1.77E-2</v>
      </c>
    </row>
    <row r="128" spans="1:3" x14ac:dyDescent="0.2">
      <c r="A128" s="2" t="s">
        <v>17</v>
      </c>
      <c r="B128" s="2">
        <v>3.8000000000000006E-2</v>
      </c>
      <c r="C128" s="2">
        <v>-1.2699999999999999E-2</v>
      </c>
    </row>
    <row r="129" spans="1:3" x14ac:dyDescent="0.2">
      <c r="A129" s="2" t="s">
        <v>3</v>
      </c>
      <c r="B129" s="2">
        <v>1.0999999999999996E-2</v>
      </c>
      <c r="C129" s="2">
        <v>-1E-4</v>
      </c>
    </row>
    <row r="130" spans="1:3" x14ac:dyDescent="0.2">
      <c r="A130" s="2" t="s">
        <v>4</v>
      </c>
      <c r="B130" s="2">
        <v>-2.0999999999999998E-2</v>
      </c>
      <c r="C130" s="2">
        <v>4.8500000000000001E-2</v>
      </c>
    </row>
    <row r="131" spans="1:3" x14ac:dyDescent="0.2">
      <c r="A131" s="2" t="s">
        <v>5</v>
      </c>
      <c r="B131" s="2">
        <v>7.0000000000000007E-2</v>
      </c>
      <c r="C131" s="2">
        <v>-0.11409999999999999</v>
      </c>
    </row>
    <row r="132" spans="1:3" x14ac:dyDescent="0.2">
      <c r="A132" s="2" t="s">
        <v>6</v>
      </c>
      <c r="B132" s="2">
        <v>1.5999999999999997E-2</v>
      </c>
      <c r="C132" s="2">
        <v>1.2800000000000001E-2</v>
      </c>
    </row>
    <row r="133" spans="1:3" x14ac:dyDescent="0.2">
      <c r="A133" s="2" t="s">
        <v>12</v>
      </c>
      <c r="B133" s="2">
        <v>-1.0000000000000009E-3</v>
      </c>
      <c r="C133" s="2">
        <v>-2.9999999999999997E-4</v>
      </c>
    </row>
    <row r="134" spans="1:3" x14ac:dyDescent="0.2">
      <c r="A134" s="2" t="s">
        <v>7</v>
      </c>
      <c r="B134" s="2">
        <v>1.1000000000000015E-2</v>
      </c>
      <c r="C134" s="2">
        <v>8.8000000000000005E-3</v>
      </c>
    </row>
    <row r="135" spans="1:3" x14ac:dyDescent="0.2">
      <c r="A135" s="2"/>
      <c r="B135" s="2"/>
      <c r="C135" s="2"/>
    </row>
    <row r="136" spans="1:3" x14ac:dyDescent="0.2">
      <c r="A136" s="2" t="s">
        <v>9</v>
      </c>
      <c r="B136" s="2">
        <v>2.4000000000000004E-2</v>
      </c>
      <c r="C136" s="2">
        <v>-1.1900000000000001E-2</v>
      </c>
    </row>
    <row r="137" spans="1:3" x14ac:dyDescent="0.2">
      <c r="A137" s="2" t="s">
        <v>10</v>
      </c>
      <c r="B137" s="2">
        <v>-1.3000000000000001E-2</v>
      </c>
      <c r="C137" s="2">
        <v>2.0400000000000001E-2</v>
      </c>
    </row>
    <row r="138" spans="1:3" x14ac:dyDescent="0.2">
      <c r="A138" s="2" t="s">
        <v>11</v>
      </c>
      <c r="B138" s="2">
        <v>2.9999999999999992E-2</v>
      </c>
      <c r="C138" s="2">
        <v>1.6000000000000001E-3</v>
      </c>
    </row>
    <row r="139" spans="1:3" x14ac:dyDescent="0.2">
      <c r="A139" s="2"/>
      <c r="B139" s="2"/>
      <c r="C139" s="2"/>
    </row>
    <row r="140" spans="1:3" x14ac:dyDescent="0.2">
      <c r="A140" s="2"/>
      <c r="B140" s="2"/>
      <c r="C140" s="2"/>
    </row>
    <row r="141" spans="1:3" x14ac:dyDescent="0.2">
      <c r="A141" s="2"/>
      <c r="B141" s="2"/>
      <c r="C141" s="2"/>
    </row>
    <row r="142" spans="1:3" x14ac:dyDescent="0.2">
      <c r="A142" s="2"/>
      <c r="B142" s="2">
        <f>CORREL(B126:B138,C126:C138)</f>
        <v>-0.89024618717740167</v>
      </c>
      <c r="C142" s="2"/>
    </row>
    <row r="143" spans="1:3" x14ac:dyDescent="0.2">
      <c r="A143" s="2"/>
      <c r="B143" s="7" t="s">
        <v>30</v>
      </c>
      <c r="C143" s="2"/>
    </row>
    <row r="144" spans="1:3" x14ac:dyDescent="0.2">
      <c r="A144" s="2"/>
      <c r="B144" s="2"/>
      <c r="C144" s="2"/>
    </row>
    <row r="152" spans="1:16" x14ac:dyDescent="0.2">
      <c r="G152" t="s">
        <v>34</v>
      </c>
    </row>
    <row r="153" spans="1:16" x14ac:dyDescent="0.2">
      <c r="B153">
        <v>2010</v>
      </c>
      <c r="C153">
        <v>2011</v>
      </c>
      <c r="D153">
        <v>2012</v>
      </c>
      <c r="E153">
        <v>2013</v>
      </c>
      <c r="F153" t="s">
        <v>19</v>
      </c>
      <c r="G153" t="s">
        <v>33</v>
      </c>
      <c r="H153" t="s">
        <v>35</v>
      </c>
    </row>
    <row r="154" spans="1:16" x14ac:dyDescent="0.2">
      <c r="A154" t="s">
        <v>1</v>
      </c>
      <c r="B154">
        <v>-2.9</v>
      </c>
      <c r="C154">
        <v>-3.4</v>
      </c>
      <c r="D154">
        <v>-3</v>
      </c>
      <c r="E154">
        <v>-2.2999999999999998</v>
      </c>
      <c r="F154">
        <f>C154-B70</f>
        <v>0.39999999999999991</v>
      </c>
      <c r="G154">
        <f>D154-B70</f>
        <v>0.79999999999999982</v>
      </c>
      <c r="H154">
        <v>0.22016920367961546</v>
      </c>
      <c r="L154">
        <v>0.79999999999999982</v>
      </c>
      <c r="M154">
        <v>-0.18506138361322669</v>
      </c>
      <c r="O154">
        <f>L154/100</f>
        <v>7.9999999999999984E-3</v>
      </c>
      <c r="P154">
        <f>M154/100</f>
        <v>-1.8506138361322668E-3</v>
      </c>
    </row>
    <row r="155" spans="1:16" x14ac:dyDescent="0.2">
      <c r="A155" t="s">
        <v>2</v>
      </c>
      <c r="B155">
        <v>-3.7</v>
      </c>
      <c r="C155">
        <v>-2.4</v>
      </c>
      <c r="D155">
        <v>-1.5</v>
      </c>
      <c r="E155">
        <v>-1.1000000000000001</v>
      </c>
      <c r="F155">
        <f t="shared" ref="F155:F166" si="13">C155-B71</f>
        <v>0.30000000000000027</v>
      </c>
      <c r="G155">
        <f t="shared" ref="G155:G166" si="14">D155-B71</f>
        <v>1.2000000000000002</v>
      </c>
      <c r="H155">
        <v>-0.10388771741934866</v>
      </c>
      <c r="L155">
        <v>1.2000000000000002</v>
      </c>
      <c r="M155">
        <v>-0.16801932388083968</v>
      </c>
      <c r="O155">
        <f t="shared" ref="O155:O166" si="15">L155/100</f>
        <v>1.2000000000000002E-2</v>
      </c>
      <c r="P155">
        <f t="shared" ref="P155:P166" si="16">M155/100</f>
        <v>-1.6801932388083968E-3</v>
      </c>
    </row>
    <row r="156" spans="1:16" x14ac:dyDescent="0.2">
      <c r="A156" t="s">
        <v>17</v>
      </c>
      <c r="B156">
        <v>-7</v>
      </c>
      <c r="C156">
        <v>-7.3</v>
      </c>
      <c r="D156">
        <v>-5.5</v>
      </c>
      <c r="E156">
        <v>-2.8</v>
      </c>
      <c r="F156">
        <f t="shared" si="13"/>
        <v>2.6000000000000005</v>
      </c>
      <c r="G156">
        <f t="shared" si="14"/>
        <v>4.4000000000000004</v>
      </c>
      <c r="H156">
        <v>-2.6850259633703297</v>
      </c>
      <c r="L156">
        <v>4.4000000000000004</v>
      </c>
      <c r="M156">
        <v>-1.6491351787112092</v>
      </c>
      <c r="O156">
        <f t="shared" si="15"/>
        <v>4.4000000000000004E-2</v>
      </c>
      <c r="P156">
        <f t="shared" si="16"/>
        <v>-1.6491351787112092E-2</v>
      </c>
    </row>
    <row r="157" spans="1:16" x14ac:dyDescent="0.2">
      <c r="A157" t="s">
        <v>3</v>
      </c>
      <c r="B157">
        <v>3.1</v>
      </c>
      <c r="C157">
        <v>-3.6</v>
      </c>
      <c r="D157">
        <v>-1.4</v>
      </c>
      <c r="E157">
        <v>-0.9</v>
      </c>
      <c r="F157">
        <f t="shared" si="13"/>
        <v>0.19999999999999973</v>
      </c>
      <c r="G157">
        <f t="shared" si="14"/>
        <v>2.4</v>
      </c>
      <c r="H157">
        <v>-0.78346536368365072</v>
      </c>
      <c r="L157">
        <v>2.4</v>
      </c>
      <c r="M157">
        <v>-0.897674862029467</v>
      </c>
      <c r="O157">
        <f t="shared" si="15"/>
        <v>2.4E-2</v>
      </c>
      <c r="P157">
        <f t="shared" si="16"/>
        <v>-8.9767486202946695E-3</v>
      </c>
    </row>
    <row r="158" spans="1:16" x14ac:dyDescent="0.2">
      <c r="A158" t="s">
        <v>4</v>
      </c>
      <c r="B158">
        <v>-1.9</v>
      </c>
      <c r="C158">
        <v>-0.8</v>
      </c>
      <c r="D158">
        <v>0.3</v>
      </c>
      <c r="E158">
        <v>0.6</v>
      </c>
      <c r="F158">
        <f t="shared" si="13"/>
        <v>1</v>
      </c>
      <c r="G158">
        <f t="shared" si="14"/>
        <v>2.1</v>
      </c>
      <c r="H158">
        <v>1.7765429025728141</v>
      </c>
      <c r="L158">
        <v>2.1</v>
      </c>
      <c r="M158">
        <v>0.62761861625221538</v>
      </c>
      <c r="O158">
        <f t="shared" si="15"/>
        <v>2.1000000000000001E-2</v>
      </c>
      <c r="P158">
        <f t="shared" si="16"/>
        <v>6.2761861625221542E-3</v>
      </c>
    </row>
    <row r="159" spans="1:16" x14ac:dyDescent="0.2">
      <c r="A159" t="s">
        <v>5</v>
      </c>
      <c r="B159">
        <v>-8.6</v>
      </c>
      <c r="C159">
        <v>-5.7</v>
      </c>
      <c r="D159">
        <v>-1</v>
      </c>
      <c r="E159">
        <v>2</v>
      </c>
      <c r="F159">
        <f t="shared" si="13"/>
        <v>5.7</v>
      </c>
      <c r="G159">
        <f t="shared" si="14"/>
        <v>10.4</v>
      </c>
      <c r="H159">
        <v>-9.8347154376419965</v>
      </c>
      <c r="L159">
        <v>10.4</v>
      </c>
      <c r="M159">
        <v>-4.6722744714619884</v>
      </c>
      <c r="O159">
        <f t="shared" si="15"/>
        <v>0.10400000000000001</v>
      </c>
      <c r="P159">
        <f t="shared" si="16"/>
        <v>-4.6722744714619881E-2</v>
      </c>
    </row>
    <row r="160" spans="1:16" x14ac:dyDescent="0.2">
      <c r="A160" t="s">
        <v>6</v>
      </c>
      <c r="B160">
        <v>-4.9000000000000004</v>
      </c>
      <c r="C160">
        <v>-4.0999999999999996</v>
      </c>
      <c r="D160">
        <v>-3.6</v>
      </c>
      <c r="E160">
        <v>-3</v>
      </c>
      <c r="F160">
        <f t="shared" si="13"/>
        <v>2.4000000000000004</v>
      </c>
      <c r="G160">
        <f t="shared" si="14"/>
        <v>2.9</v>
      </c>
      <c r="H160">
        <v>9.9226204291172349E-2</v>
      </c>
      <c r="L160">
        <v>2.9</v>
      </c>
      <c r="M160">
        <v>-0.25666072169558873</v>
      </c>
      <c r="O160">
        <f t="shared" si="15"/>
        <v>2.8999999999999998E-2</v>
      </c>
      <c r="P160">
        <f t="shared" si="16"/>
        <v>-2.5666072169558875E-3</v>
      </c>
    </row>
    <row r="161" spans="1:16" x14ac:dyDescent="0.2">
      <c r="A161" t="s">
        <v>12</v>
      </c>
      <c r="B161">
        <v>-3.7</v>
      </c>
      <c r="C161">
        <v>-3.5</v>
      </c>
      <c r="D161">
        <v>-2.6</v>
      </c>
      <c r="E161">
        <v>-1.3</v>
      </c>
      <c r="F161">
        <f t="shared" si="13"/>
        <v>0.29999999999999982</v>
      </c>
      <c r="G161">
        <f t="shared" si="14"/>
        <v>1.1999999999999997</v>
      </c>
      <c r="H161">
        <v>-1.0768737080147208</v>
      </c>
      <c r="L161">
        <v>1.1999999999999997</v>
      </c>
      <c r="M161">
        <v>-1.019602380593446</v>
      </c>
      <c r="O161">
        <f t="shared" si="15"/>
        <v>1.1999999999999997E-2</v>
      </c>
      <c r="P161">
        <f t="shared" si="16"/>
        <v>-1.019602380593446E-2</v>
      </c>
    </row>
    <row r="162" spans="1:16" x14ac:dyDescent="0.2">
      <c r="A162" t="s">
        <v>7</v>
      </c>
      <c r="B162">
        <v>-10.5</v>
      </c>
      <c r="C162">
        <v>-8.4</v>
      </c>
      <c r="D162">
        <v>-7.4</v>
      </c>
      <c r="E162">
        <v>-6.2</v>
      </c>
      <c r="F162">
        <f t="shared" si="13"/>
        <v>0.90000000000000036</v>
      </c>
      <c r="G162">
        <f t="shared" si="14"/>
        <v>1.9000000000000004</v>
      </c>
      <c r="H162">
        <v>-2.5434317705966247</v>
      </c>
      <c r="L162">
        <v>1.9000000000000004</v>
      </c>
      <c r="M162">
        <v>-0.34752832524919663</v>
      </c>
      <c r="O162">
        <f t="shared" si="15"/>
        <v>1.9000000000000003E-2</v>
      </c>
      <c r="P162">
        <f t="shared" si="16"/>
        <v>-3.4752832524919662E-3</v>
      </c>
    </row>
    <row r="163" spans="1:16" x14ac:dyDescent="0.2">
      <c r="A163" t="s">
        <v>8</v>
      </c>
      <c r="B163">
        <v>0.1</v>
      </c>
      <c r="C163">
        <v>0.4</v>
      </c>
      <c r="D163">
        <v>0.1</v>
      </c>
      <c r="E163">
        <v>1.4</v>
      </c>
      <c r="F163">
        <f t="shared" si="13"/>
        <v>-0.5</v>
      </c>
      <c r="G163">
        <f t="shared" si="14"/>
        <v>-0.8</v>
      </c>
      <c r="H163">
        <v>-2.4313563431768244</v>
      </c>
      <c r="L163">
        <v>-0.8</v>
      </c>
      <c r="M163">
        <v>-1.1644776878665279</v>
      </c>
      <c r="O163">
        <f t="shared" si="15"/>
        <v>-8.0000000000000002E-3</v>
      </c>
      <c r="P163">
        <f t="shared" si="16"/>
        <v>-1.164477687866528E-2</v>
      </c>
    </row>
    <row r="164" spans="1:16" x14ac:dyDescent="0.2">
      <c r="A164" t="s">
        <v>9</v>
      </c>
      <c r="B164">
        <v>-9.1999999999999993</v>
      </c>
      <c r="C164">
        <v>-6.2</v>
      </c>
      <c r="D164">
        <v>-4.2</v>
      </c>
      <c r="E164">
        <v>-1.3</v>
      </c>
      <c r="F164">
        <f t="shared" si="13"/>
        <v>2.1000000000000005</v>
      </c>
      <c r="G164">
        <f t="shared" si="14"/>
        <v>4.1000000000000005</v>
      </c>
      <c r="H164">
        <v>-2.3294523069515867</v>
      </c>
      <c r="L164">
        <v>4.1000000000000005</v>
      </c>
      <c r="M164">
        <v>-1.6157147904042923</v>
      </c>
      <c r="O164">
        <f t="shared" si="15"/>
        <v>4.1000000000000009E-2</v>
      </c>
      <c r="P164">
        <f t="shared" si="16"/>
        <v>-1.6157147904042924E-2</v>
      </c>
    </row>
    <row r="165" spans="1:16" x14ac:dyDescent="0.2">
      <c r="A165" t="s">
        <v>10</v>
      </c>
      <c r="B165">
        <v>0.3</v>
      </c>
      <c r="C165">
        <v>0.6</v>
      </c>
      <c r="D165">
        <v>-0.7</v>
      </c>
      <c r="E165">
        <v>-0.6</v>
      </c>
      <c r="F165">
        <f t="shared" si="13"/>
        <v>0.3</v>
      </c>
      <c r="G165">
        <f t="shared" si="14"/>
        <v>-1</v>
      </c>
      <c r="H165">
        <v>0.25555777594478829</v>
      </c>
      <c r="L165">
        <v>-1</v>
      </c>
      <c r="M165">
        <v>-0.45054411779931852</v>
      </c>
      <c r="O165">
        <f t="shared" si="15"/>
        <v>-0.01</v>
      </c>
      <c r="P165">
        <f t="shared" si="16"/>
        <v>-4.5054411779931851E-3</v>
      </c>
    </row>
    <row r="166" spans="1:16" x14ac:dyDescent="0.2">
      <c r="A166" t="s">
        <v>11</v>
      </c>
      <c r="B166">
        <v>-8.1999999999999993</v>
      </c>
      <c r="C166">
        <v>-6.9</v>
      </c>
      <c r="D166">
        <v>-7</v>
      </c>
      <c r="E166">
        <v>-4.8</v>
      </c>
      <c r="F166">
        <f t="shared" si="13"/>
        <v>3.7999999999999989</v>
      </c>
      <c r="G166">
        <f t="shared" si="14"/>
        <v>3.6999999999999993</v>
      </c>
      <c r="H166">
        <v>3.9619257181678497E-2</v>
      </c>
      <c r="I166">
        <f>CORREL(G154:G166,H154:H166)</f>
        <v>-0.76857911063674988</v>
      </c>
      <c r="L166">
        <v>3.6999999999999993</v>
      </c>
      <c r="M166">
        <v>-0.30561850622596576</v>
      </c>
      <c r="O166">
        <f t="shared" si="15"/>
        <v>3.6999999999999991E-2</v>
      </c>
      <c r="P166">
        <f t="shared" si="16"/>
        <v>-3.0561850622596574E-3</v>
      </c>
    </row>
    <row r="167" spans="1:16" x14ac:dyDescent="0.2">
      <c r="E167" s="1"/>
      <c r="F167" s="3" t="s">
        <v>36</v>
      </c>
      <c r="G167" s="1"/>
      <c r="H167" s="1"/>
      <c r="I167" s="1"/>
      <c r="J167" s="1"/>
      <c r="K167" s="1"/>
    </row>
    <row r="168" spans="1:16" x14ac:dyDescent="0.2">
      <c r="E168" s="1"/>
      <c r="F168" s="1"/>
      <c r="G168" s="3" t="s">
        <v>35</v>
      </c>
      <c r="H168" s="1"/>
      <c r="I168" s="1"/>
      <c r="J168" s="1"/>
      <c r="K168" s="1"/>
      <c r="L168" s="1"/>
      <c r="M168" s="3" t="s">
        <v>36</v>
      </c>
      <c r="N168" s="1"/>
    </row>
    <row r="169" spans="1:16" x14ac:dyDescent="0.2">
      <c r="E169" s="6" t="s">
        <v>1</v>
      </c>
      <c r="F169" s="3">
        <v>7.9999999999999984E-3</v>
      </c>
      <c r="G169" s="3">
        <v>-1.8506138361322668E-3</v>
      </c>
      <c r="H169" s="1"/>
      <c r="I169" s="1"/>
      <c r="J169" s="1"/>
      <c r="K169" s="1"/>
      <c r="L169" s="1"/>
      <c r="M169" s="1"/>
      <c r="N169" s="3" t="s">
        <v>35</v>
      </c>
    </row>
    <row r="170" spans="1:16" x14ac:dyDescent="0.2">
      <c r="E170" s="6" t="s">
        <v>2</v>
      </c>
      <c r="F170" s="3">
        <v>1.2000000000000002E-2</v>
      </c>
      <c r="G170" s="3">
        <v>-1.6801932388083968E-3</v>
      </c>
      <c r="H170" s="1"/>
      <c r="I170" s="3">
        <f>CORREL(G154:G166,G169:G181)</f>
        <v>-0.85666540053100149</v>
      </c>
      <c r="J170" s="1"/>
      <c r="K170" s="1"/>
      <c r="L170" s="6" t="s">
        <v>1</v>
      </c>
      <c r="M170" s="3">
        <v>7.9999999999999984E-3</v>
      </c>
      <c r="N170" s="3">
        <v>-1.8506138361322668E-3</v>
      </c>
    </row>
    <row r="171" spans="1:16" x14ac:dyDescent="0.2">
      <c r="E171" s="6" t="s">
        <v>17</v>
      </c>
      <c r="F171" s="3">
        <v>4.4000000000000004E-2</v>
      </c>
      <c r="G171" s="3">
        <v>-1.6491351787112092E-2</v>
      </c>
      <c r="H171" s="1"/>
      <c r="I171" s="1"/>
      <c r="J171" s="1"/>
      <c r="K171" s="1"/>
      <c r="L171" s="6" t="s">
        <v>2</v>
      </c>
      <c r="M171" s="3">
        <v>1.2000000000000002E-2</v>
      </c>
      <c r="N171" s="3">
        <v>-1.6801932388083968E-3</v>
      </c>
    </row>
    <row r="172" spans="1:16" x14ac:dyDescent="0.2">
      <c r="E172" s="6" t="s">
        <v>3</v>
      </c>
      <c r="F172" s="3">
        <v>2.4E-2</v>
      </c>
      <c r="G172" s="3">
        <v>-8.9767486202946695E-3</v>
      </c>
      <c r="H172" s="1"/>
      <c r="I172" s="1"/>
      <c r="J172" s="1"/>
      <c r="K172" s="1"/>
      <c r="L172" s="6" t="s">
        <v>17</v>
      </c>
      <c r="M172" s="3">
        <v>4.4000000000000004E-2</v>
      </c>
      <c r="N172" s="3">
        <v>-1.6491351787112092E-2</v>
      </c>
    </row>
    <row r="173" spans="1:16" x14ac:dyDescent="0.2">
      <c r="E173" s="6" t="s">
        <v>4</v>
      </c>
      <c r="F173" s="3">
        <v>2.1000000000000001E-2</v>
      </c>
      <c r="G173" s="3">
        <v>6.2761861625221542E-3</v>
      </c>
      <c r="H173" s="1"/>
      <c r="I173" s="1"/>
      <c r="J173" s="1"/>
      <c r="K173" s="1"/>
      <c r="L173" s="6" t="s">
        <v>3</v>
      </c>
      <c r="M173" s="3">
        <v>2.4E-2</v>
      </c>
      <c r="N173" s="3">
        <v>-8.9767486202946695E-3</v>
      </c>
    </row>
    <row r="174" spans="1:16" x14ac:dyDescent="0.2">
      <c r="E174" s="6" t="s">
        <v>5</v>
      </c>
      <c r="F174" s="3">
        <v>0.10400000000000001</v>
      </c>
      <c r="G174" s="3">
        <v>-4.6722744714619881E-2</v>
      </c>
      <c r="H174" s="1"/>
      <c r="I174" s="1"/>
      <c r="J174" s="1"/>
      <c r="K174" s="1"/>
      <c r="L174" s="6" t="s">
        <v>4</v>
      </c>
      <c r="M174" s="3">
        <v>2.1000000000000001E-2</v>
      </c>
      <c r="N174" s="3">
        <v>6.2761861625221542E-3</v>
      </c>
    </row>
    <row r="175" spans="1:16" x14ac:dyDescent="0.2">
      <c r="E175" s="6" t="s">
        <v>6</v>
      </c>
      <c r="F175" s="3">
        <v>2.8999999999999998E-2</v>
      </c>
      <c r="G175" s="3">
        <v>-2.5666072169558875E-3</v>
      </c>
      <c r="H175" s="1"/>
      <c r="I175" s="1"/>
      <c r="J175" s="1"/>
      <c r="K175" s="1"/>
      <c r="L175" s="6" t="s">
        <v>5</v>
      </c>
      <c r="M175" s="3">
        <v>0.10400000000000001</v>
      </c>
      <c r="N175" s="3">
        <v>-4.6722744714619881E-2</v>
      </c>
    </row>
    <row r="176" spans="1:16" x14ac:dyDescent="0.2">
      <c r="E176" s="6" t="s">
        <v>12</v>
      </c>
      <c r="F176" s="3">
        <v>1.1999999999999997E-2</v>
      </c>
      <c r="G176" s="3">
        <v>-1.019602380593446E-2</v>
      </c>
      <c r="H176" s="1"/>
      <c r="I176" s="1"/>
      <c r="J176" s="1"/>
      <c r="K176" s="1"/>
      <c r="L176" s="6" t="s">
        <v>6</v>
      </c>
      <c r="M176" s="3">
        <v>2.8999999999999998E-2</v>
      </c>
      <c r="N176" s="3">
        <v>-2.5666072169558875E-3</v>
      </c>
    </row>
    <row r="177" spans="5:16" x14ac:dyDescent="0.2">
      <c r="E177" s="6" t="s">
        <v>7</v>
      </c>
      <c r="F177" s="3">
        <v>1.9000000000000003E-2</v>
      </c>
      <c r="G177" s="3">
        <v>-3.4752832524919662E-3</v>
      </c>
      <c r="H177" s="1"/>
      <c r="I177" s="1" t="s">
        <v>43</v>
      </c>
      <c r="J177" s="1"/>
      <c r="K177" s="1"/>
      <c r="L177" s="6" t="s">
        <v>12</v>
      </c>
      <c r="M177" s="3">
        <v>1.1999999999999997E-2</v>
      </c>
      <c r="N177" s="3">
        <v>-1.019602380593446E-2</v>
      </c>
    </row>
    <row r="178" spans="5:16" x14ac:dyDescent="0.2">
      <c r="E178" s="6"/>
      <c r="F178" s="3"/>
      <c r="G178" s="3"/>
      <c r="H178" s="1"/>
      <c r="I178" s="1">
        <f>AVERAGE(G169:G181)</f>
        <v>-9.1168462045102695E-3</v>
      </c>
      <c r="J178" s="1"/>
      <c r="K178" s="1"/>
      <c r="L178" s="6" t="s">
        <v>7</v>
      </c>
      <c r="M178" s="3">
        <v>1.9000000000000003E-2</v>
      </c>
      <c r="N178" s="3">
        <v>-3.4752832524919662E-3</v>
      </c>
    </row>
    <row r="179" spans="5:16" x14ac:dyDescent="0.2">
      <c r="E179" s="6" t="s">
        <v>9</v>
      </c>
      <c r="F179" s="3">
        <v>4.1000000000000009E-2</v>
      </c>
      <c r="G179" s="3">
        <v>-1.6157147904042924E-2</v>
      </c>
      <c r="H179" s="1"/>
      <c r="I179" s="1"/>
      <c r="J179" s="1"/>
      <c r="K179" s="1"/>
      <c r="L179" s="6" t="s">
        <v>9</v>
      </c>
      <c r="M179" s="3">
        <v>4.1000000000000009E-2</v>
      </c>
      <c r="N179" s="3">
        <v>-1.6157147904042924E-2</v>
      </c>
    </row>
    <row r="180" spans="5:16" x14ac:dyDescent="0.2">
      <c r="E180" s="6" t="s">
        <v>10</v>
      </c>
      <c r="F180" s="3">
        <v>-0.01</v>
      </c>
      <c r="G180" s="3">
        <v>-4.5054411779931851E-3</v>
      </c>
      <c r="H180" s="1"/>
      <c r="I180" s="1">
        <f>AVERAGE(F169:F181)</f>
        <v>2.841666666666667E-2</v>
      </c>
      <c r="J180" s="1"/>
      <c r="K180" s="1"/>
      <c r="L180" s="6" t="s">
        <v>10</v>
      </c>
      <c r="M180" s="3">
        <v>-0.01</v>
      </c>
      <c r="N180" s="3">
        <v>-4.5054411779931851E-3</v>
      </c>
    </row>
    <row r="181" spans="5:16" x14ac:dyDescent="0.2">
      <c r="E181" s="6" t="s">
        <v>11</v>
      </c>
      <c r="F181" s="3">
        <v>3.6999999999999991E-2</v>
      </c>
      <c r="G181" s="3">
        <v>-3.0561850622596574E-3</v>
      </c>
      <c r="H181" s="1"/>
      <c r="I181" s="1"/>
      <c r="J181" s="1"/>
      <c r="K181" s="1"/>
      <c r="L181" s="6" t="s">
        <v>11</v>
      </c>
      <c r="M181" s="3">
        <v>3.6999999999999991E-2</v>
      </c>
      <c r="N181" s="3">
        <v>-3.0561850622596574E-3</v>
      </c>
    </row>
    <row r="182" spans="5:16" x14ac:dyDescent="0.2">
      <c r="E182" s="1"/>
      <c r="F182" s="1"/>
      <c r="G182" s="1"/>
      <c r="H182" s="1"/>
      <c r="I182" s="1"/>
      <c r="J182" s="1"/>
      <c r="K182" s="1"/>
    </row>
    <row r="184" spans="5:16" x14ac:dyDescent="0.2">
      <c r="P184" s="2">
        <f>CORREL(M170:M181,N170:N181)</f>
        <v>-0.85666540053100138</v>
      </c>
    </row>
    <row r="186" spans="5:16" x14ac:dyDescent="0.2">
      <c r="F186" t="s">
        <v>38</v>
      </c>
    </row>
    <row r="187" spans="5:16" x14ac:dyDescent="0.2">
      <c r="G187" t="s">
        <v>39</v>
      </c>
    </row>
    <row r="188" spans="5:16" x14ac:dyDescent="0.2">
      <c r="E188" s="4" t="s">
        <v>1</v>
      </c>
      <c r="F188">
        <v>-3.8732987028769258E-3</v>
      </c>
      <c r="G188">
        <f>E154-B70</f>
        <v>1.5</v>
      </c>
    </row>
    <row r="189" spans="5:16" x14ac:dyDescent="0.2">
      <c r="E189" s="4" t="s">
        <v>2</v>
      </c>
      <c r="F189">
        <v>-1.3701653952394744E-3</v>
      </c>
      <c r="G189">
        <f t="shared" ref="G189:G200" si="17">E155-B71</f>
        <v>1.6</v>
      </c>
    </row>
    <row r="190" spans="5:16" x14ac:dyDescent="0.2">
      <c r="E190" s="4" t="s">
        <v>17</v>
      </c>
      <c r="F190">
        <v>-1.198550965627462E-2</v>
      </c>
      <c r="G190">
        <f t="shared" si="17"/>
        <v>7.1000000000000005</v>
      </c>
    </row>
    <row r="191" spans="5:16" x14ac:dyDescent="0.2">
      <c r="E191" s="4" t="s">
        <v>3</v>
      </c>
      <c r="F191">
        <v>-5.1059713053253257E-3</v>
      </c>
      <c r="G191">
        <f t="shared" si="17"/>
        <v>2.9</v>
      </c>
    </row>
    <row r="192" spans="5:16" x14ac:dyDescent="0.2">
      <c r="E192" s="4" t="s">
        <v>4</v>
      </c>
      <c r="F192">
        <v>6.3198387314348028E-3</v>
      </c>
      <c r="G192">
        <f t="shared" si="17"/>
        <v>2.4</v>
      </c>
    </row>
    <row r="193" spans="2:7" x14ac:dyDescent="0.2">
      <c r="E193" s="4" t="s">
        <v>5</v>
      </c>
      <c r="F193">
        <v>-4.8597182886522414E-2</v>
      </c>
      <c r="G193">
        <f t="shared" si="17"/>
        <v>13.4</v>
      </c>
    </row>
    <row r="194" spans="2:7" x14ac:dyDescent="0.2">
      <c r="E194" s="4" t="s">
        <v>6</v>
      </c>
      <c r="F194">
        <v>-2.2887418958760248E-3</v>
      </c>
      <c r="G194">
        <f t="shared" si="17"/>
        <v>3.5</v>
      </c>
    </row>
    <row r="195" spans="2:7" x14ac:dyDescent="0.2">
      <c r="E195" s="4" t="s">
        <v>12</v>
      </c>
      <c r="F195">
        <v>-1.071515528267129E-2</v>
      </c>
      <c r="G195">
        <f t="shared" si="17"/>
        <v>2.5</v>
      </c>
    </row>
    <row r="196" spans="2:7" x14ac:dyDescent="0.2">
      <c r="E196" s="4" t="s">
        <v>7</v>
      </c>
      <c r="F196">
        <v>9.1128826289526253E-3</v>
      </c>
      <c r="G196">
        <f t="shared" si="17"/>
        <v>3.1000000000000005</v>
      </c>
    </row>
    <row r="197" spans="2:7" x14ac:dyDescent="0.2">
      <c r="B197">
        <v>7.9999999999999984E-3</v>
      </c>
      <c r="C197">
        <v>-1.8506138361322668E-3</v>
      </c>
      <c r="E197" s="4" t="s">
        <v>8</v>
      </c>
      <c r="F197">
        <v>-9.2148618022132589E-3</v>
      </c>
      <c r="G197">
        <f t="shared" si="17"/>
        <v>0.49999999999999989</v>
      </c>
    </row>
    <row r="198" spans="2:7" x14ac:dyDescent="0.2">
      <c r="B198">
        <v>1.2000000000000002E-2</v>
      </c>
      <c r="C198">
        <v>-1.6801932388083968E-3</v>
      </c>
      <c r="E198" s="4" t="s">
        <v>9</v>
      </c>
      <c r="F198">
        <v>-8.0832666105636955E-3</v>
      </c>
      <c r="G198">
        <f t="shared" si="17"/>
        <v>7.0000000000000009</v>
      </c>
    </row>
    <row r="199" spans="2:7" x14ac:dyDescent="0.2">
      <c r="B199">
        <v>4.4000000000000004E-2</v>
      </c>
      <c r="C199">
        <v>-1.6491351787112092E-2</v>
      </c>
      <c r="E199" s="4" t="s">
        <v>10</v>
      </c>
      <c r="F199">
        <v>-1.0778948452193751E-2</v>
      </c>
      <c r="G199">
        <f t="shared" si="17"/>
        <v>-0.89999999999999991</v>
      </c>
    </row>
    <row r="200" spans="2:7" x14ac:dyDescent="0.2">
      <c r="B200">
        <v>2.4E-2</v>
      </c>
      <c r="C200">
        <v>-8.9767486202946695E-3</v>
      </c>
      <c r="E200" s="4" t="s">
        <v>11</v>
      </c>
      <c r="F200">
        <v>-1.5700622503253808E-3</v>
      </c>
      <c r="G200">
        <f t="shared" si="17"/>
        <v>5.8999999999999995</v>
      </c>
    </row>
    <row r="201" spans="2:7" x14ac:dyDescent="0.2">
      <c r="B201">
        <v>2.1000000000000001E-2</v>
      </c>
      <c r="C201">
        <v>6.2761861625221542E-3</v>
      </c>
    </row>
    <row r="202" spans="2:7" x14ac:dyDescent="0.2">
      <c r="B202">
        <v>0.10400000000000001</v>
      </c>
      <c r="C202">
        <v>-4.6722744714619881E-2</v>
      </c>
    </row>
    <row r="203" spans="2:7" x14ac:dyDescent="0.2">
      <c r="B203">
        <v>2.8999999999999998E-2</v>
      </c>
      <c r="C203">
        <v>-2.5666072169558875E-3</v>
      </c>
    </row>
    <row r="204" spans="2:7" x14ac:dyDescent="0.2">
      <c r="B204">
        <v>1.1999999999999997E-2</v>
      </c>
      <c r="C204">
        <v>-1.019602380593446E-2</v>
      </c>
      <c r="F204">
        <f>CORREL(F188:F200,G188:G200)</f>
        <v>-0.6934731785991104</v>
      </c>
    </row>
    <row r="205" spans="2:7" x14ac:dyDescent="0.2">
      <c r="B205">
        <v>1.9000000000000003E-2</v>
      </c>
      <c r="C205">
        <v>-3.4752832524919662E-3</v>
      </c>
    </row>
    <row r="206" spans="2:7" x14ac:dyDescent="0.2">
      <c r="B206">
        <v>4.1000000000000009E-2</v>
      </c>
      <c r="C206">
        <v>-1.6157147904042924E-2</v>
      </c>
    </row>
    <row r="207" spans="2:7" x14ac:dyDescent="0.2">
      <c r="B207">
        <v>-0.01</v>
      </c>
      <c r="C207">
        <v>-4.5054411779931851E-3</v>
      </c>
    </row>
    <row r="208" spans="2:7" x14ac:dyDescent="0.2">
      <c r="B208">
        <v>3.6999999999999991E-2</v>
      </c>
      <c r="C208">
        <v>-3.0561850622596574E-3</v>
      </c>
      <c r="D208">
        <f>CORREL(B197:B208,C197:C208)</f>
        <v>-0.85666540053100138</v>
      </c>
    </row>
    <row r="212" spans="1:9" x14ac:dyDescent="0.2">
      <c r="A212" s="1"/>
      <c r="B212" s="1"/>
      <c r="C212" s="1" t="s">
        <v>13</v>
      </c>
      <c r="D212" s="1"/>
      <c r="E212" s="1"/>
      <c r="F212" s="1"/>
      <c r="G212" s="1"/>
      <c r="I212" t="s">
        <v>33</v>
      </c>
    </row>
    <row r="213" spans="1:9" x14ac:dyDescent="0.2">
      <c r="A213" s="1"/>
      <c r="B213" s="1"/>
      <c r="C213" s="1">
        <v>2009</v>
      </c>
      <c r="D213" s="1">
        <v>2010</v>
      </c>
      <c r="E213" s="1">
        <v>2011</v>
      </c>
      <c r="F213" s="1">
        <v>2012</v>
      </c>
      <c r="G213" s="1">
        <v>2013</v>
      </c>
    </row>
    <row r="214" spans="1:9" x14ac:dyDescent="0.2">
      <c r="A214" s="1"/>
      <c r="B214" s="1" t="s">
        <v>1</v>
      </c>
      <c r="C214" s="1">
        <v>-3.7</v>
      </c>
      <c r="D214" s="1">
        <v>-3.3</v>
      </c>
      <c r="E214" s="1">
        <v>-2.7</v>
      </c>
      <c r="F214" s="1">
        <v>-2</v>
      </c>
      <c r="G214" s="1"/>
      <c r="H214">
        <v>-1.8506138361322668E-3</v>
      </c>
      <c r="I214">
        <f>F214-C214</f>
        <v>1.7000000000000002</v>
      </c>
    </row>
    <row r="215" spans="1:9" x14ac:dyDescent="0.2">
      <c r="A215" s="1"/>
      <c r="B215" s="1" t="s">
        <v>2</v>
      </c>
      <c r="C215" s="1">
        <v>-2.6</v>
      </c>
      <c r="D215" s="1">
        <v>-3.9</v>
      </c>
      <c r="E215" s="1">
        <v>-3.1</v>
      </c>
      <c r="F215" s="1">
        <v>-2.4</v>
      </c>
      <c r="G215" s="1">
        <v>-1.7</v>
      </c>
      <c r="H215">
        <v>-1.6801932388083968E-3</v>
      </c>
      <c r="I215">
        <f t="shared" ref="I215:I226" si="18">F215-C215</f>
        <v>0.20000000000000018</v>
      </c>
    </row>
    <row r="216" spans="1:9" x14ac:dyDescent="0.2">
      <c r="A216" s="1"/>
      <c r="B216" s="1" t="s">
        <v>0</v>
      </c>
      <c r="C216" s="1">
        <v>-10</v>
      </c>
      <c r="D216" s="1">
        <v>-8.1</v>
      </c>
      <c r="E216" s="1">
        <v>-6.1</v>
      </c>
      <c r="F216" s="1">
        <v>-4.5999999999999996</v>
      </c>
      <c r="G216" s="1">
        <v>-2.9</v>
      </c>
      <c r="H216">
        <v>-1.6491351787112092E-2</v>
      </c>
      <c r="I216">
        <f t="shared" si="18"/>
        <v>5.4</v>
      </c>
    </row>
    <row r="217" spans="1:9" x14ac:dyDescent="0.2">
      <c r="A217" s="1"/>
      <c r="B217" s="1" t="s">
        <v>3</v>
      </c>
      <c r="C217" s="1">
        <v>-3</v>
      </c>
      <c r="D217" s="1">
        <v>-3</v>
      </c>
      <c r="E217" s="1">
        <v>-2.6</v>
      </c>
      <c r="F217" s="1">
        <v>-2</v>
      </c>
      <c r="G217" s="1"/>
      <c r="H217">
        <v>-8.9767486202946695E-3</v>
      </c>
      <c r="I217">
        <f t="shared" si="18"/>
        <v>1</v>
      </c>
    </row>
    <row r="218" spans="1:9" x14ac:dyDescent="0.2">
      <c r="A218" s="1"/>
      <c r="B218" s="1" t="s">
        <v>4</v>
      </c>
      <c r="C218" s="1">
        <v>-1.5</v>
      </c>
      <c r="D218" s="1">
        <v>-4.5</v>
      </c>
      <c r="E218" s="1">
        <v>-4</v>
      </c>
      <c r="F218" s="1">
        <v>-3</v>
      </c>
      <c r="G218" s="1">
        <v>-2.5</v>
      </c>
      <c r="H218">
        <v>6.2761861625221542E-3</v>
      </c>
      <c r="I218">
        <f t="shared" si="18"/>
        <v>-1.5</v>
      </c>
    </row>
    <row r="219" spans="1:9" x14ac:dyDescent="0.2">
      <c r="A219" s="1"/>
      <c r="B219" s="1" t="s">
        <v>5</v>
      </c>
      <c r="C219" s="1">
        <v>-11.6</v>
      </c>
      <c r="D219" s="1">
        <v>-7.8</v>
      </c>
      <c r="E219" s="1">
        <v>-4.7</v>
      </c>
      <c r="F219" s="1">
        <v>-2.2000000000000002</v>
      </c>
      <c r="G219" s="1">
        <v>-2.1</v>
      </c>
      <c r="H219">
        <v>-4.6722744714619881E-2</v>
      </c>
      <c r="I219">
        <f t="shared" si="18"/>
        <v>9.3999999999999986</v>
      </c>
    </row>
    <row r="220" spans="1:9" x14ac:dyDescent="0.2">
      <c r="A220" s="1"/>
      <c r="B220" s="1" t="s">
        <v>6</v>
      </c>
      <c r="C220" s="1">
        <v>-5.8</v>
      </c>
      <c r="D220" s="1">
        <v>-5.8</v>
      </c>
      <c r="E220" s="1">
        <v>-4</v>
      </c>
      <c r="F220" s="1">
        <v>-2.8</v>
      </c>
      <c r="G220" s="1">
        <v>-1.6</v>
      </c>
      <c r="H220">
        <v>-2.5666072169558875E-3</v>
      </c>
      <c r="I220">
        <f t="shared" si="18"/>
        <v>3</v>
      </c>
    </row>
    <row r="221" spans="1:9" x14ac:dyDescent="0.2">
      <c r="A221" s="1" t="s">
        <v>15</v>
      </c>
      <c r="B221" s="1" t="s">
        <v>12</v>
      </c>
      <c r="C221" s="1"/>
      <c r="D221" s="1">
        <v>-4.2</v>
      </c>
      <c r="E221" s="1">
        <v>-2.9</v>
      </c>
      <c r="F221" s="1">
        <v>-1.8</v>
      </c>
      <c r="G221" s="1">
        <v>-1.3</v>
      </c>
      <c r="H221">
        <v>-1.019602380593446E-2</v>
      </c>
      <c r="I221">
        <f t="shared" si="18"/>
        <v>-1.8</v>
      </c>
    </row>
    <row r="222" spans="1:9" x14ac:dyDescent="0.2">
      <c r="A222" s="1"/>
      <c r="B222" s="1" t="s">
        <v>7</v>
      </c>
      <c r="C222" s="1">
        <v>-9.3000000000000007</v>
      </c>
      <c r="D222" s="1">
        <v>-9.4</v>
      </c>
      <c r="E222" s="1">
        <v>-8.5</v>
      </c>
      <c r="F222" s="1">
        <v>-6.8</v>
      </c>
      <c r="G222" s="1">
        <v>-5.2</v>
      </c>
      <c r="H222">
        <v>-3.4752832524919662E-3</v>
      </c>
      <c r="I222">
        <f t="shared" si="18"/>
        <v>2.5000000000000009</v>
      </c>
    </row>
    <row r="223" spans="1:9" x14ac:dyDescent="0.2">
      <c r="A223" s="1"/>
      <c r="B223" s="1" t="s">
        <v>8</v>
      </c>
      <c r="C223" s="1">
        <v>0.9</v>
      </c>
      <c r="D223" s="1">
        <v>-0.4</v>
      </c>
      <c r="E223" s="1">
        <v>0.1</v>
      </c>
      <c r="F223" s="1">
        <v>-0.8</v>
      </c>
      <c r="G223" s="1">
        <v>-1.1000000000000001</v>
      </c>
      <c r="H223">
        <v>-1.164477687866528E-2</v>
      </c>
      <c r="I223">
        <f t="shared" si="18"/>
        <v>-1.7000000000000002</v>
      </c>
    </row>
    <row r="224" spans="1:9" x14ac:dyDescent="0.2">
      <c r="A224" s="1"/>
      <c r="B224" s="1" t="s">
        <v>9</v>
      </c>
      <c r="C224" s="1"/>
      <c r="D224" s="1">
        <v>-7.3</v>
      </c>
      <c r="E224" s="1">
        <v>-5.6</v>
      </c>
      <c r="F224" s="1">
        <v>-3.8</v>
      </c>
      <c r="G224" s="1">
        <v>-2.2999999999999998</v>
      </c>
      <c r="H224">
        <v>-1.6157147904042924E-2</v>
      </c>
      <c r="I224">
        <f t="shared" si="18"/>
        <v>-3.8</v>
      </c>
    </row>
    <row r="225" spans="1:9" x14ac:dyDescent="0.2">
      <c r="A225" s="1"/>
      <c r="B225" s="1" t="s">
        <v>10</v>
      </c>
      <c r="C225" s="1">
        <v>0.3</v>
      </c>
      <c r="D225" s="1">
        <v>-0.9</v>
      </c>
      <c r="E225" s="1">
        <v>-1</v>
      </c>
      <c r="F225" s="1">
        <v>-1.2</v>
      </c>
      <c r="G225" s="1">
        <v>-1.3</v>
      </c>
      <c r="H225">
        <v>-4.5054411779931851E-3</v>
      </c>
      <c r="I225">
        <f t="shared" si="18"/>
        <v>-1.5</v>
      </c>
    </row>
    <row r="226" spans="1:9" x14ac:dyDescent="0.2">
      <c r="A226" s="1"/>
      <c r="B226" s="1" t="s">
        <v>11</v>
      </c>
      <c r="C226" s="1">
        <v>-10.5</v>
      </c>
      <c r="D226" s="1">
        <v>-10.3</v>
      </c>
      <c r="E226" s="1">
        <v>-8</v>
      </c>
      <c r="F226" s="1">
        <v>-6.8</v>
      </c>
      <c r="G226" s="1">
        <v>-5.5</v>
      </c>
      <c r="H226">
        <v>-3.0561850622596574E-3</v>
      </c>
      <c r="I226">
        <f t="shared" si="18"/>
        <v>3.7</v>
      </c>
    </row>
    <row r="229" spans="1:9" x14ac:dyDescent="0.2">
      <c r="I229">
        <f>CORREL(I214:I226,H214:H226)</f>
        <v>-0.57017736611891134</v>
      </c>
    </row>
    <row r="230" spans="1:9" x14ac:dyDescent="0.2">
      <c r="B230" t="s">
        <v>26</v>
      </c>
    </row>
    <row r="231" spans="1:9" x14ac:dyDescent="0.2">
      <c r="C231" t="s">
        <v>41</v>
      </c>
    </row>
    <row r="232" spans="1:9" x14ac:dyDescent="0.2">
      <c r="A232" t="s">
        <v>1</v>
      </c>
      <c r="B232" s="2">
        <v>8.9999999999999993E-3</v>
      </c>
      <c r="C232" s="2">
        <v>-1.8506138361322668E-3</v>
      </c>
    </row>
    <row r="233" spans="1:9" x14ac:dyDescent="0.2">
      <c r="A233" t="s">
        <v>2</v>
      </c>
      <c r="B233" s="2">
        <v>-5.9999999999999967E-3</v>
      </c>
      <c r="C233" s="2">
        <v>-1.6801932388083966E-3</v>
      </c>
    </row>
    <row r="234" spans="1:9" x14ac:dyDescent="0.2">
      <c r="A234" t="s">
        <v>17</v>
      </c>
      <c r="B234" s="2">
        <v>3.8000000000000006E-2</v>
      </c>
      <c r="C234" s="2">
        <v>-1.6491351787112092E-2</v>
      </c>
    </row>
    <row r="235" spans="1:9" x14ac:dyDescent="0.2">
      <c r="A235" t="s">
        <v>3</v>
      </c>
      <c r="B235" s="2">
        <v>1.0999999999999996E-2</v>
      </c>
      <c r="C235" s="2">
        <v>-8.9767486202946695E-3</v>
      </c>
    </row>
    <row r="236" spans="1:9" x14ac:dyDescent="0.2">
      <c r="A236" t="s">
        <v>4</v>
      </c>
      <c r="B236" s="2">
        <v>-2.0999999999999998E-2</v>
      </c>
      <c r="C236" s="2">
        <v>6.2761861625221533E-3</v>
      </c>
    </row>
    <row r="237" spans="1:9" x14ac:dyDescent="0.2">
      <c r="A237" t="s">
        <v>5</v>
      </c>
      <c r="B237" s="2">
        <v>7.0000000000000007E-2</v>
      </c>
      <c r="C237" s="2">
        <v>-4.6722744714619888E-2</v>
      </c>
    </row>
    <row r="238" spans="1:9" x14ac:dyDescent="0.2">
      <c r="A238" t="s">
        <v>6</v>
      </c>
      <c r="B238" s="2">
        <v>1.5999999999999997E-2</v>
      </c>
      <c r="C238" s="2">
        <v>-2.5666072169558875E-3</v>
      </c>
    </row>
    <row r="239" spans="1:9" x14ac:dyDescent="0.2">
      <c r="A239" t="s">
        <v>12</v>
      </c>
      <c r="B239" s="2">
        <v>-1.0000000000000009E-3</v>
      </c>
      <c r="C239" s="2">
        <v>-1.019602380593446E-2</v>
      </c>
    </row>
    <row r="240" spans="1:9" x14ac:dyDescent="0.2">
      <c r="A240" t="s">
        <v>7</v>
      </c>
      <c r="B240" s="2">
        <v>1.1000000000000015E-2</v>
      </c>
      <c r="C240" s="2">
        <v>-3.4752832524919666E-3</v>
      </c>
    </row>
    <row r="241" spans="1:3" x14ac:dyDescent="0.2">
      <c r="B241" s="2"/>
      <c r="C241" s="2"/>
    </row>
    <row r="242" spans="1:3" x14ac:dyDescent="0.2">
      <c r="A242" t="s">
        <v>9</v>
      </c>
      <c r="B242" s="2">
        <v>2.4000000000000004E-2</v>
      </c>
      <c r="C242" s="2">
        <v>-1.6157147904042924E-2</v>
      </c>
    </row>
    <row r="243" spans="1:3" x14ac:dyDescent="0.2">
      <c r="A243" t="s">
        <v>10</v>
      </c>
      <c r="B243" s="2">
        <v>-1.3000000000000001E-2</v>
      </c>
      <c r="C243" s="2">
        <v>-4.5054411779931851E-3</v>
      </c>
    </row>
    <row r="244" spans="1:3" x14ac:dyDescent="0.2">
      <c r="A244" t="s">
        <v>11</v>
      </c>
      <c r="B244" s="2">
        <v>2.9999999999999992E-2</v>
      </c>
      <c r="C244" s="2">
        <v>-3.0561850622596578E-3</v>
      </c>
    </row>
    <row r="245" spans="1:3" x14ac:dyDescent="0.2">
      <c r="B245" s="2"/>
      <c r="C245" s="2"/>
    </row>
    <row r="247" spans="1:3" x14ac:dyDescent="0.2">
      <c r="C247" s="2">
        <f>CORREL(B232:B244,C232:C244)</f>
        <v>-0.84586016978309486</v>
      </c>
    </row>
    <row r="257" spans="1:4" x14ac:dyDescent="0.2">
      <c r="A257" s="2"/>
      <c r="B257" s="2"/>
      <c r="C257" s="2" t="s">
        <v>28</v>
      </c>
    </row>
    <row r="258" spans="1:4" x14ac:dyDescent="0.2">
      <c r="A258" s="2"/>
      <c r="B258" s="2" t="s">
        <v>42</v>
      </c>
      <c r="C258" s="2"/>
    </row>
    <row r="259" spans="1:4" x14ac:dyDescent="0.2">
      <c r="A259" s="2" t="s">
        <v>1</v>
      </c>
      <c r="B259" s="2">
        <v>7.9999999999999984E-3</v>
      </c>
      <c r="C259" s="2">
        <v>1.61E-2</v>
      </c>
    </row>
    <row r="260" spans="1:4" x14ac:dyDescent="0.2">
      <c r="A260" s="2" t="s">
        <v>2</v>
      </c>
      <c r="B260" s="2">
        <v>1.2000000000000002E-2</v>
      </c>
      <c r="C260" s="2">
        <v>1.77E-2</v>
      </c>
    </row>
    <row r="261" spans="1:4" x14ac:dyDescent="0.2">
      <c r="A261" s="2" t="s">
        <v>17</v>
      </c>
      <c r="B261" s="2">
        <v>4.4000000000000004E-2</v>
      </c>
      <c r="C261" s="2">
        <v>-1.2699999999999999E-2</v>
      </c>
    </row>
    <row r="262" spans="1:4" x14ac:dyDescent="0.2">
      <c r="A262" s="2" t="s">
        <v>3</v>
      </c>
      <c r="B262" s="2">
        <v>2.4E-2</v>
      </c>
      <c r="C262" s="2">
        <v>-1E-4</v>
      </c>
    </row>
    <row r="263" spans="1:4" x14ac:dyDescent="0.2">
      <c r="A263" s="2" t="s">
        <v>4</v>
      </c>
      <c r="B263" s="2">
        <v>2.1000000000000001E-2</v>
      </c>
      <c r="C263" s="2">
        <v>4.8500000000000001E-2</v>
      </c>
    </row>
    <row r="264" spans="1:4" x14ac:dyDescent="0.2">
      <c r="A264" s="2" t="s">
        <v>5</v>
      </c>
      <c r="B264" s="2">
        <v>0.10400000000000001</v>
      </c>
      <c r="C264" s="2">
        <v>-0.11409999999999999</v>
      </c>
    </row>
    <row r="265" spans="1:4" x14ac:dyDescent="0.2">
      <c r="A265" s="2" t="s">
        <v>6</v>
      </c>
      <c r="B265" s="2">
        <v>2.8999999999999998E-2</v>
      </c>
      <c r="C265" s="2">
        <v>1.2800000000000001E-2</v>
      </c>
    </row>
    <row r="266" spans="1:4" x14ac:dyDescent="0.2">
      <c r="A266" s="2" t="s">
        <v>12</v>
      </c>
      <c r="B266" s="2">
        <v>1.1999999999999997E-2</v>
      </c>
      <c r="C266" s="2">
        <v>-2.9999999999999997E-4</v>
      </c>
    </row>
    <row r="267" spans="1:4" x14ac:dyDescent="0.2">
      <c r="A267" s="2" t="s">
        <v>7</v>
      </c>
      <c r="B267" s="2">
        <v>1.9000000000000003E-2</v>
      </c>
      <c r="C267" s="2">
        <v>8.8000000000000005E-3</v>
      </c>
    </row>
    <row r="268" spans="1:4" x14ac:dyDescent="0.2">
      <c r="A268" s="2"/>
      <c r="B268" s="2"/>
      <c r="C268" s="2"/>
    </row>
    <row r="269" spans="1:4" x14ac:dyDescent="0.2">
      <c r="A269" s="2" t="s">
        <v>9</v>
      </c>
      <c r="B269" s="2">
        <v>4.1000000000000009E-2</v>
      </c>
      <c r="C269" s="2">
        <v>-1.1900000000000001E-2</v>
      </c>
    </row>
    <row r="270" spans="1:4" x14ac:dyDescent="0.2">
      <c r="A270" s="2" t="s">
        <v>10</v>
      </c>
      <c r="B270" s="2">
        <v>-0.01</v>
      </c>
      <c r="C270" s="2">
        <v>2.0400000000000001E-2</v>
      </c>
    </row>
    <row r="271" spans="1:4" x14ac:dyDescent="0.2">
      <c r="A271" s="2" t="s">
        <v>11</v>
      </c>
      <c r="B271" s="2">
        <v>3.6999999999999991E-2</v>
      </c>
      <c r="C271" s="2">
        <v>1.6000000000000001E-3</v>
      </c>
      <c r="D271">
        <f>CORREL(B259:B271,C259:C271)</f>
        <v>-0.88590914931704301</v>
      </c>
    </row>
    <row r="275" spans="2:2" x14ac:dyDescent="0.2">
      <c r="B275" s="2">
        <f>CORREL(B259:B271,C259:C271)</f>
        <v>-0.88590914931704301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UoB IT Services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Pei Kuang (Birmingham Business School)</dc:creator>
  <cp:lastModifiedBy>Pei Kuang (Birmingham Business School)</cp:lastModifiedBy>
  <cp:lastPrinted>2019-02-19T14:16:05Z</cp:lastPrinted>
  <dcterms:created xsi:type="dcterms:W3CDTF">2019-02-19T10:31:21Z</dcterms:created>
  <dcterms:modified xsi:type="dcterms:W3CDTF">2024-03-16T22:29:42Z</dcterms:modified>
</cp:coreProperties>
</file>