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Alex Richter\Dropbox\BRT-Nonlinearities\Code\MATLAB\ce lfpr\results\"/>
    </mc:Choice>
  </mc:AlternateContent>
  <xr:revisionPtr revIDLastSave="0" documentId="13_ncr:1_{1D8306E5-970D-4056-933D-EFD690DFE53F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tables" sheetId="2" r:id="rId1"/>
    <sheet name="results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F20" i="2"/>
  <c r="E20" i="2"/>
  <c r="D20" i="2"/>
  <c r="C20" i="2"/>
  <c r="B20" i="2"/>
  <c r="G19" i="2"/>
  <c r="F19" i="2"/>
  <c r="E19" i="2"/>
  <c r="D19" i="2"/>
  <c r="C19" i="2"/>
  <c r="B19" i="2"/>
  <c r="G18" i="2"/>
  <c r="F18" i="2"/>
  <c r="E18" i="2"/>
  <c r="D18" i="2"/>
  <c r="C18" i="2"/>
  <c r="B18" i="2"/>
  <c r="G17" i="2"/>
  <c r="F17" i="2"/>
  <c r="E17" i="2"/>
  <c r="D17" i="2"/>
  <c r="C17" i="2"/>
  <c r="B17" i="2"/>
  <c r="G16" i="2"/>
  <c r="F16" i="2"/>
  <c r="E16" i="2"/>
  <c r="D16" i="2"/>
  <c r="C16" i="2"/>
  <c r="B16" i="2"/>
  <c r="G15" i="2"/>
  <c r="F15" i="2"/>
  <c r="E15" i="2"/>
  <c r="D15" i="2"/>
  <c r="C15" i="2"/>
  <c r="B15" i="2"/>
  <c r="C8" i="2"/>
  <c r="D8" i="2"/>
  <c r="E8" i="2"/>
  <c r="F8" i="2"/>
  <c r="G8" i="2"/>
  <c r="B8" i="2"/>
  <c r="I8" i="2" s="1"/>
  <c r="C7" i="2"/>
  <c r="D7" i="2"/>
  <c r="E7" i="2"/>
  <c r="F7" i="2"/>
  <c r="G7" i="2"/>
  <c r="B7" i="2"/>
  <c r="G6" i="2"/>
  <c r="G5" i="2"/>
  <c r="G4" i="2"/>
  <c r="G10" i="2"/>
  <c r="G9" i="2"/>
  <c r="G3" i="2"/>
  <c r="G14" i="2" s="1"/>
  <c r="G2" i="2"/>
  <c r="F6" i="2"/>
  <c r="F5" i="2"/>
  <c r="F4" i="2"/>
  <c r="F10" i="2"/>
  <c r="F9" i="2"/>
  <c r="F3" i="2"/>
  <c r="F14" i="2" s="1"/>
  <c r="F2" i="2"/>
  <c r="F13" i="2" s="1"/>
  <c r="E6" i="2"/>
  <c r="E5" i="2"/>
  <c r="E4" i="2"/>
  <c r="E10" i="2"/>
  <c r="E9" i="2"/>
  <c r="E3" i="2"/>
  <c r="E14" i="2" s="1"/>
  <c r="E2" i="2"/>
  <c r="E13" i="2" s="1"/>
  <c r="C10" i="2"/>
  <c r="D10" i="2"/>
  <c r="B10" i="2"/>
  <c r="C9" i="2"/>
  <c r="D9" i="2"/>
  <c r="B9" i="2"/>
  <c r="B4" i="2"/>
  <c r="A14" i="2"/>
  <c r="A13" i="2"/>
  <c r="C2" i="2"/>
  <c r="C13" i="2" s="1"/>
  <c r="D2" i="2"/>
  <c r="D13" i="2" s="1"/>
  <c r="G13" i="2"/>
  <c r="C3" i="2"/>
  <c r="C14" i="2" s="1"/>
  <c r="D3" i="2"/>
  <c r="D14" i="2" s="1"/>
  <c r="B3" i="2"/>
  <c r="B14" i="2" s="1"/>
  <c r="B2" i="2"/>
  <c r="B5" i="2"/>
  <c r="C5" i="2"/>
  <c r="D5" i="2"/>
  <c r="B6" i="2"/>
  <c r="C6" i="2"/>
  <c r="D6" i="2"/>
  <c r="C4" i="2"/>
  <c r="D4" i="2"/>
  <c r="I7" i="2" l="1"/>
  <c r="I10" i="2"/>
  <c r="I9" i="2"/>
  <c r="I20" i="2"/>
  <c r="I5" i="2"/>
  <c r="I6" i="2"/>
  <c r="I4" i="2"/>
  <c r="I2" i="2"/>
  <c r="I14" i="2"/>
  <c r="I17" i="2"/>
  <c r="I15" i="2"/>
  <c r="I18" i="2"/>
  <c r="I16" i="2"/>
  <c r="I19" i="2"/>
  <c r="I3" i="2"/>
  <c r="B13" i="2"/>
  <c r="I13" i="2" s="1"/>
</calcChain>
</file>

<file path=xl/sharedStrings.xml><?xml version="1.0" encoding="utf-8"?>
<sst xmlns="http://schemas.openxmlformats.org/spreadsheetml/2006/main" count="55" uniqueCount="55">
  <si>
    <t>sigma</t>
  </si>
  <si>
    <t>ubar</t>
  </si>
  <si>
    <t>b</t>
  </si>
  <si>
    <t>eta</t>
  </si>
  <si>
    <t>rhoa</t>
  </si>
  <si>
    <t>siga</t>
  </si>
  <si>
    <t>kappa</t>
  </si>
  <si>
    <t>spec</t>
  </si>
  <si>
    <t>E(ur)</t>
  </si>
  <si>
    <t>E(f)</t>
  </si>
  <si>
    <t>SD(urf)</t>
  </si>
  <si>
    <t>SD(vf)</t>
  </si>
  <si>
    <t>SD(ff)</t>
  </si>
  <si>
    <t>Skew(urf)</t>
  </si>
  <si>
    <t>Skew(vf)</t>
  </si>
  <si>
    <t>Skew(ff)</t>
  </si>
  <si>
    <t>Kurt(urf)</t>
  </si>
  <si>
    <t>Kurt(vf)</t>
  </si>
  <si>
    <t>Kurt(ff)</t>
  </si>
  <si>
    <t>Slope(wf,af)</t>
  </si>
  <si>
    <t>Corr(urf,vf)</t>
  </si>
  <si>
    <t>SD(af)</t>
  </si>
  <si>
    <t>AC(af)</t>
  </si>
  <si>
    <t>SD_epsmu</t>
  </si>
  <si>
    <t>Corr_epsmuurf</t>
  </si>
  <si>
    <t>Tex</t>
  </si>
  <si>
    <t>Parameters</t>
  </si>
  <si>
    <t>Moments</t>
  </si>
  <si>
    <t>$Skew(f)$</t>
  </si>
  <si>
    <t>$Kurt(f)$</t>
  </si>
  <si>
    <t>$\sigma$</t>
  </si>
  <si>
    <t>epsbar</t>
  </si>
  <si>
    <t>$\bar{\epsilon}$</t>
  </si>
  <si>
    <t>$SD(\epsilon)$</t>
  </si>
  <si>
    <t>fbar</t>
  </si>
  <si>
    <t>phi</t>
  </si>
  <si>
    <t>vartheta</t>
  </si>
  <si>
    <t>vartheta*phi^((sigma-1)/sigma)</t>
  </si>
  <si>
    <t>Matching Efficiency ($\phi$)</t>
  </si>
  <si>
    <t>Unemployment Weight ($\vartheta$)</t>
  </si>
  <si>
    <t>Vacancy Posting Cost ($\kappa$)</t>
  </si>
  <si>
    <t>zeta</t>
  </si>
  <si>
    <t>nu</t>
  </si>
  <si>
    <t>n</t>
  </si>
  <si>
    <t>ell</t>
  </si>
  <si>
    <t>E(lfpr)</t>
  </si>
  <si>
    <t>SD(lfprf)</t>
  </si>
  <si>
    <t>Labor Force Elasticity ($\nu$)</t>
  </si>
  <si>
    <t>Labor Force Utility Weight ($\zeta$)</t>
  </si>
  <si>
    <t>Flow Value of Unemployment ($b$)</t>
  </si>
  <si>
    <t>Worker Bargaining Power ($\eta$)</t>
  </si>
  <si>
    <t>Corr(urf,lfprf)</t>
  </si>
  <si>
    <t>$Skew(ur)$</t>
  </si>
  <si>
    <t>$Kurt(ur)$</t>
  </si>
  <si>
    <t>$Corr(\epsilon,ur)$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</si>
</sst>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8F48-BB45-4DFD-A0CE-8E599BB6B0AB}">
  <dimension ref="A1:I20"/>
  <sheetViews>
    <sheetView tabSelected="1" workbookViewId="0">
      <selection activeCell="I15" sqref="I15:I20"/>
    </sheetView>
  </sheetViews>
  <sheetFormatPr defaultColWidth="8.81640625" defaultRowHeight="14.5" x14ac:dyDescent="0.35"/>
  <cols>
    <col min="1" max="1" width="32.1796875" bestFit="1" customWidth="1"/>
    <col min="2" max="7" width="13.36328125" bestFit="1" customWidth="1"/>
    <col min="9" max="9" width="9.36328125" customWidth="1"/>
  </cols>
  <sheetData>
    <row r="1" spans="1:9" x14ac:dyDescent="0.35">
      <c r="A1" t="s">
        <v>26</v>
      </c>
      <c r="I1" t="s">
        <v>25</v>
      </c>
    </row>
    <row r="2" spans="1:9" x14ac:dyDescent="0.35">
      <c r="A2" t="s">
        <v>32</v>
      </c>
      <c r="B2" t="str">
        <f>"$"&amp;TEXT(results!B2,"#,##0.0")&amp;"$"</f>
        <v>$0.3$</v>
      </c>
      <c r="C2" t="str">
        <f>"$"&amp;TEXT(results!C2,"#,##0.0")&amp;"$"</f>
        <v>$0.3$</v>
      </c>
      <c r="D2" t="str">
        <f>"$"&amp;TEXT(results!D2,"#,##0.0")&amp;"$"</f>
        <v>$0.3$</v>
      </c>
      <c r="E2" t="str">
        <f>"$"&amp;TEXT(results!H2,"#,##0.0")&amp;"$"</f>
        <v>$0.7$</v>
      </c>
      <c r="F2" t="str">
        <f>"$"&amp;TEXT(results!I2,"#,##0.0")&amp;"$"</f>
        <v>$0.7$</v>
      </c>
      <c r="G2" t="str">
        <f>"$"&amp;TEXT(results!J2,"#,##0.0")&amp;"$"</f>
        <v>$0.7$</v>
      </c>
      <c r="I2" t="str">
        <f t="shared" ref="I2:I10" si="0">A2&amp;" &amp; "&amp;B2&amp;" &amp; "&amp;C2&amp;" &amp; "&amp;D2&amp;" &amp; "&amp;E2&amp;" &amp; "&amp;F2&amp;" &amp; "&amp;G2&amp;" \\"</f>
        <v>$\bar{\epsilon}$ &amp; $0.3$ &amp; $0.3$ &amp; $0.3$ &amp; $0.7$ &amp; $0.7$ &amp; $0.7$ \\</v>
      </c>
    </row>
    <row r="3" spans="1:9" x14ac:dyDescent="0.35">
      <c r="A3" t="s">
        <v>30</v>
      </c>
      <c r="B3" t="str">
        <f>"$"&amp;TEXT(results!B3,"#,##0.0")&amp;"$"</f>
        <v>$0.5$</v>
      </c>
      <c r="C3" t="str">
        <f>"$"&amp;TEXT(results!C3,"#,##0.0")&amp;"$"</f>
        <v>$1.0$</v>
      </c>
      <c r="D3" t="str">
        <f>"$"&amp;TEXT(results!D3,"#,##0.0")&amp;"$"</f>
        <v>$5.0$</v>
      </c>
      <c r="E3" t="str">
        <f>"$"&amp;TEXT(results!H3,"#,##0.0")&amp;"$"</f>
        <v>$0.5$</v>
      </c>
      <c r="F3" t="str">
        <f>"$"&amp;TEXT(results!I3,"#,##0.0")&amp;"$"</f>
        <v>$1.0$</v>
      </c>
      <c r="G3" t="str">
        <f>"$"&amp;TEXT(results!J3,"#,##0.0")&amp;"$"</f>
        <v>$5.0$</v>
      </c>
      <c r="I3" t="str">
        <f t="shared" si="0"/>
        <v>$\sigma$ &amp; $0.5$ &amp; $1.0$ &amp; $5.0$ &amp; $0.5$ &amp; $1.0$ &amp; $5.0$ \\</v>
      </c>
    </row>
    <row r="4" spans="1:9" x14ac:dyDescent="0.35">
      <c r="A4" t="s">
        <v>40</v>
      </c>
      <c r="B4" s="1" t="str">
        <f>"$"&amp;TEXT(results!B10,"#,##0.0000")&amp;"$"</f>
        <v>$0.0811$</v>
      </c>
      <c r="C4" s="1" t="str">
        <f>"$"&amp;TEXT(results!C10,"#,##0.0000")&amp;"$"</f>
        <v>$0.0629$</v>
      </c>
      <c r="D4" s="1" t="str">
        <f>"$"&amp;TEXT(results!D10,"#,##0.0000")&amp;"$"</f>
        <v>$0.0528$</v>
      </c>
      <c r="E4" s="1" t="str">
        <f>"$"&amp;TEXT(results!H10,"#,##0.0000")&amp;"$"</f>
        <v>$0.3850$</v>
      </c>
      <c r="F4" s="1" t="str">
        <f>"$"&amp;TEXT(results!I10,"#,##0.0000")&amp;"$"</f>
        <v>$0.3659$</v>
      </c>
      <c r="G4" s="1" t="str">
        <f>"$"&amp;TEXT(results!J10,"#,##0.0000")&amp;"$"</f>
        <v>$0.3535$</v>
      </c>
      <c r="I4" t="str">
        <f t="shared" si="0"/>
        <v>Vacancy Posting Cost ($\kappa$) &amp; $0.0811$ &amp; $0.0629$ &amp; $0.0528$ &amp; $0.3850$ &amp; $0.3659$ &amp; $0.3535$ \\</v>
      </c>
    </row>
    <row r="5" spans="1:9" x14ac:dyDescent="0.35">
      <c r="A5" t="s">
        <v>49</v>
      </c>
      <c r="B5" s="1" t="str">
        <f>"$"&amp;TEXT(results!B6,"#,##0.0000")&amp;"$"</f>
        <v>$0.9709$</v>
      </c>
      <c r="C5" s="1" t="str">
        <f>"$"&amp;TEXT(results!C6,"#,##0.0000")&amp;"$"</f>
        <v>$0.9770$</v>
      </c>
      <c r="D5" s="1" t="str">
        <f>"$"&amp;TEXT(results!D6,"#,##0.0000")&amp;"$"</f>
        <v>$0.9808$</v>
      </c>
      <c r="E5" s="1" t="str">
        <f>"$"&amp;TEXT(results!H6,"#,##0.0000")&amp;"$"</f>
        <v>$0.9223$</v>
      </c>
      <c r="F5" s="1" t="str">
        <f>"$"&amp;TEXT(results!I6,"#,##0.0000")&amp;"$"</f>
        <v>$0.9268$</v>
      </c>
      <c r="G5" s="1" t="str">
        <f>"$"&amp;TEXT(results!J6,"#,##0.0000")&amp;"$"</f>
        <v>$0.9294$</v>
      </c>
      <c r="I5" t="str">
        <f t="shared" si="0"/>
        <v>Flow Value of Unemployment ($b$) &amp; $0.9709$ &amp; $0.9770$ &amp; $0.9808$ &amp; $0.9223$ &amp; $0.9268$ &amp; $0.9294$ \\</v>
      </c>
    </row>
    <row r="6" spans="1:9" x14ac:dyDescent="0.35">
      <c r="A6" t="s">
        <v>50</v>
      </c>
      <c r="B6" s="1" t="str">
        <f>"$"&amp;TEXT(results!B9,"#,##0.0000")&amp;"$"</f>
        <v>$0.1283$</v>
      </c>
      <c r="C6" s="1" t="str">
        <f>"$"&amp;TEXT(results!C9,"#,##0.0000")&amp;"$"</f>
        <v>$0.1323$</v>
      </c>
      <c r="D6" s="1" t="str">
        <f>"$"&amp;TEXT(results!D9,"#,##0.0000")&amp;"$"</f>
        <v>$0.1329$</v>
      </c>
      <c r="E6" s="1" t="str">
        <f>"$"&amp;TEXT(results!H9,"#,##0.0000")&amp;"$"</f>
        <v>$0.0545$</v>
      </c>
      <c r="F6" s="1" t="str">
        <f>"$"&amp;TEXT(results!I9,"#,##0.0000")&amp;"$"</f>
        <v>$0.0537$</v>
      </c>
      <c r="G6" s="1" t="str">
        <f>"$"&amp;TEXT(results!J9,"#,##0.0000")&amp;"$"</f>
        <v>$0.0538$</v>
      </c>
      <c r="I6" t="str">
        <f t="shared" si="0"/>
        <v>Worker Bargaining Power ($\eta$) &amp; $0.1283$ &amp; $0.1323$ &amp; $0.1329$ &amp; $0.0545$ &amp; $0.0537$ &amp; $0.0538$ \\</v>
      </c>
    </row>
    <row r="7" spans="1:9" x14ac:dyDescent="0.35">
      <c r="A7" t="s">
        <v>48</v>
      </c>
      <c r="B7" s="1" t="str">
        <f>"$"&amp;TEXT(results!B16,"#,##0.0000")&amp;"$"</f>
        <v>$5.8060$</v>
      </c>
      <c r="C7" s="1" t="str">
        <f>"$"&amp;TEXT(results!C16,"#,##0.0000")&amp;"$"</f>
        <v>$5.9786$</v>
      </c>
      <c r="D7" s="1" t="str">
        <f>"$"&amp;TEXT(results!D16,"#,##0.0000")&amp;"$"</f>
        <v>$6.0398$</v>
      </c>
      <c r="E7" s="1" t="str">
        <f>"$"&amp;TEXT(results!H16,"#,##0.0000")&amp;"$"</f>
        <v>$5.7848$</v>
      </c>
      <c r="F7" s="1" t="str">
        <f>"$"&amp;TEXT(results!I16,"#,##0.0000")&amp;"$"</f>
        <v>$5.4791$</v>
      </c>
      <c r="G7" s="1" t="str">
        <f>"$"&amp;TEXT(results!J16,"#,##0.0000")&amp;"$"</f>
        <v>$5.4860$</v>
      </c>
      <c r="I7" t="str">
        <f t="shared" si="0"/>
        <v>Labor Force Utility Weight ($\zeta$) &amp; $5.8060$ &amp; $5.9786$ &amp; $6.0398$ &amp; $5.7848$ &amp; $5.4791$ &amp; $5.4860$ \\</v>
      </c>
    </row>
    <row r="8" spans="1:9" x14ac:dyDescent="0.35">
      <c r="A8" t="s">
        <v>47</v>
      </c>
      <c r="B8" s="1" t="str">
        <f>"$"&amp;TEXT(results!B17,"#,##0.0000")&amp;"$"</f>
        <v>$2.7171$</v>
      </c>
      <c r="C8" s="1" t="str">
        <f>"$"&amp;TEXT(results!C17,"#,##0.0000")&amp;"$"</f>
        <v>$2.7804$</v>
      </c>
      <c r="D8" s="1" t="str">
        <f>"$"&amp;TEXT(results!D17,"#,##0.0000")&amp;"$"</f>
        <v>$2.8023$</v>
      </c>
      <c r="E8" s="1" t="str">
        <f>"$"&amp;TEXT(results!H17,"#,##0.0000")&amp;"$"</f>
        <v>$2.7220$</v>
      </c>
      <c r="F8" s="1" t="str">
        <f>"$"&amp;TEXT(results!I17,"#,##0.0000")&amp;"$"</f>
        <v>$2.5959$</v>
      </c>
      <c r="G8" s="1" t="str">
        <f>"$"&amp;TEXT(results!J17,"#,##0.0000")&amp;"$"</f>
        <v>$2.5982$</v>
      </c>
      <c r="I8" t="str">
        <f t="shared" si="0"/>
        <v>Labor Force Elasticity ($\nu$) &amp; $2.7171$ &amp; $2.7804$ &amp; $2.8023$ &amp; $2.7220$ &amp; $2.5959$ &amp; $2.5982$ \\</v>
      </c>
    </row>
    <row r="9" spans="1:9" x14ac:dyDescent="0.35">
      <c r="A9" t="s">
        <v>38</v>
      </c>
      <c r="B9" t="str">
        <f>"$"&amp;TEXT(results!B11,"#,##0.0000")&amp;"$"</f>
        <v>$0.4534$</v>
      </c>
      <c r="C9" t="str">
        <f>"$"&amp;TEXT(results!C11,"#,##0.0000")&amp;"$"</f>
        <v>$0.4638$</v>
      </c>
      <c r="D9" t="str">
        <f>"$"&amp;TEXT(results!D11,"#,##0.0000")&amp;"$"</f>
        <v>$0.4680$</v>
      </c>
      <c r="E9" t="str">
        <f>"$"&amp;TEXT(results!H11,"#,##0.0000")&amp;"$"</f>
        <v>$0.3726$</v>
      </c>
      <c r="F9" t="str">
        <f>"$"&amp;TEXT(results!I11,"#,##0.0000")&amp;"$"</f>
        <v>$0.3809$</v>
      </c>
      <c r="G9" t="str">
        <f>"$"&amp;TEXT(results!J11,"#,##0.0000")&amp;"$"</f>
        <v>$0.3877$</v>
      </c>
      <c r="I9" t="str">
        <f t="shared" si="0"/>
        <v>Matching Efficiency ($\phi$) &amp; $0.4534$ &amp; $0.4638$ &amp; $0.4680$ &amp; $0.3726$ &amp; $0.3809$ &amp; $0.3877$ \\</v>
      </c>
    </row>
    <row r="10" spans="1:9" x14ac:dyDescent="0.35">
      <c r="A10" t="s">
        <v>39</v>
      </c>
      <c r="B10" t="str">
        <f>"$"&amp;TEXT(results!B12,"#,##0.0000")&amp;"$"</f>
        <v>$0.5886$</v>
      </c>
      <c r="C10" t="str">
        <f>"$"&amp;TEXT(results!C12,"#,##0.0000")&amp;"$"</f>
        <v>$0.7000$</v>
      </c>
      <c r="D10" t="str">
        <f>"$"&amp;TEXT(results!D12,"#,##0.0000")&amp;"$"</f>
        <v>$0.7728$</v>
      </c>
      <c r="E10" t="str">
        <f>"$"&amp;TEXT(results!H12,"#,##0.0000")&amp;"$"</f>
        <v>$0.2110$</v>
      </c>
      <c r="F10" t="str">
        <f>"$"&amp;TEXT(results!I12,"#,##0.0000")&amp;"$"</f>
        <v>$0.3000$</v>
      </c>
      <c r="G10" t="str">
        <f>"$"&amp;TEXT(results!J12,"#,##0.0000")&amp;"$"</f>
        <v>$0.3838$</v>
      </c>
      <c r="I10" t="str">
        <f t="shared" si="0"/>
        <v>Unemployment Weight ($\vartheta$) &amp; $0.5886$ &amp; $0.7000$ &amp; $0.7728$ &amp; $0.2110$ &amp; $0.3000$ &amp; $0.3838$ \\</v>
      </c>
    </row>
    <row r="11" spans="1:9" x14ac:dyDescent="0.35">
      <c r="B11" s="1"/>
      <c r="C11" s="1"/>
      <c r="D11" s="1"/>
      <c r="E11" s="1"/>
      <c r="F11" s="1"/>
      <c r="G11" s="1"/>
    </row>
    <row r="12" spans="1:9" x14ac:dyDescent="0.35">
      <c r="A12" t="s">
        <v>27</v>
      </c>
    </row>
    <row r="13" spans="1:9" x14ac:dyDescent="0.35">
      <c r="A13" t="str">
        <f t="shared" ref="A13:G13" si="1">A2</f>
        <v>$\bar{\epsilon}$</v>
      </c>
      <c r="B13" t="str">
        <f t="shared" si="1"/>
        <v>$0.3$</v>
      </c>
      <c r="C13" t="str">
        <f t="shared" si="1"/>
        <v>$0.3$</v>
      </c>
      <c r="D13" t="str">
        <f t="shared" si="1"/>
        <v>$0.3$</v>
      </c>
      <c r="E13" t="str">
        <f t="shared" si="1"/>
        <v>$0.7$</v>
      </c>
      <c r="F13" t="str">
        <f t="shared" si="1"/>
        <v>$0.7$</v>
      </c>
      <c r="G13" t="str">
        <f t="shared" si="1"/>
        <v>$0.7$</v>
      </c>
      <c r="I13" t="str">
        <f t="shared" ref="I13:I20" si="2">A13&amp;" &amp; "&amp;B13&amp;" &amp; "&amp;C13&amp;" &amp; "&amp;D13&amp;" &amp; "&amp;E13&amp;" &amp; "&amp;F13&amp;" &amp; "&amp;G13&amp;" \\"</f>
        <v>$\bar{\epsilon}$ &amp; $0.3$ &amp; $0.3$ &amp; $0.3$ &amp; $0.7$ &amp; $0.7$ &amp; $0.7$ \\</v>
      </c>
    </row>
    <row r="14" spans="1:9" x14ac:dyDescent="0.35">
      <c r="A14" t="str">
        <f>A3</f>
        <v>$\sigma$</v>
      </c>
      <c r="B14" t="str">
        <f t="shared" ref="B14:G14" si="3">B3</f>
        <v>$0.5$</v>
      </c>
      <c r="C14" t="str">
        <f t="shared" si="3"/>
        <v>$1.0$</v>
      </c>
      <c r="D14" t="str">
        <f t="shared" si="3"/>
        <v>$5.0$</v>
      </c>
      <c r="E14" t="str">
        <f t="shared" si="3"/>
        <v>$0.5$</v>
      </c>
      <c r="F14" t="str">
        <f t="shared" si="3"/>
        <v>$1.0$</v>
      </c>
      <c r="G14" t="str">
        <f t="shared" si="3"/>
        <v>$5.0$</v>
      </c>
      <c r="I14" t="str">
        <f t="shared" si="2"/>
        <v>$\sigma$ &amp; $0.5$ &amp; $1.0$ &amp; $5.0$ &amp; $0.5$ &amp; $1.0$ &amp; $5.0$ \\</v>
      </c>
    </row>
    <row r="15" spans="1:9" x14ac:dyDescent="0.35">
      <c r="A15" t="s">
        <v>28</v>
      </c>
      <c r="B15" s="1" t="str">
        <f>"$"&amp;TEXT(results!B27,"#,##0.00")&amp;"$"</f>
        <v>$-1.34$</v>
      </c>
      <c r="C15" s="1" t="str">
        <f>"$"&amp;TEXT(results!C27,"#,##0.00")&amp;"$"</f>
        <v>$-0.55$</v>
      </c>
      <c r="D15" s="1" t="str">
        <f>"$"&amp;TEXT(results!D27,"#,##0.00")&amp;"$"</f>
        <v>$0.32$</v>
      </c>
      <c r="E15" s="1" t="str">
        <f>"$"&amp;TEXT(results!H27,"#,##0.00")&amp;"$"</f>
        <v>$-0.29$</v>
      </c>
      <c r="F15" s="1" t="str">
        <f>"$"&amp;TEXT(results!I27,"#,##0.00")&amp;"$"</f>
        <v>$0.12$</v>
      </c>
      <c r="G15" s="1" t="str">
        <f>"$"&amp;TEXT(results!J27,"#,##0.00")&amp;"$"</f>
        <v>$0.47$</v>
      </c>
      <c r="I15" t="str">
        <f t="shared" si="2"/>
        <v>$Skew(f)$ &amp; $-1.34$ &amp; $-0.55$ &amp; $0.32$ &amp; $-0.29$ &amp; $0.12$ &amp; $0.47$ \\</v>
      </c>
    </row>
    <row r="16" spans="1:9" x14ac:dyDescent="0.35">
      <c r="A16" t="s">
        <v>52</v>
      </c>
      <c r="B16" s="1" t="str">
        <f>"$"&amp;TEXT(results!B25,"#,##0.00")&amp;"$"</f>
        <v>$2.35$</v>
      </c>
      <c r="C16" s="1" t="str">
        <f>"$"&amp;TEXT(results!C25,"#,##0.00")&amp;"$"</f>
        <v>$1.33$</v>
      </c>
      <c r="D16" s="1" t="str">
        <f>"$"&amp;TEXT(results!D25,"#,##0.00")&amp;"$"</f>
        <v>$0.31$</v>
      </c>
      <c r="E16" s="1" t="str">
        <f>"$"&amp;TEXT(results!H25,"#,##0.00")&amp;"$"</f>
        <v>$0.95$</v>
      </c>
      <c r="F16" s="1" t="str">
        <f>"$"&amp;TEXT(results!I25,"#,##0.00")&amp;"$"</f>
        <v>$0.49$</v>
      </c>
      <c r="G16" s="1" t="str">
        <f>"$"&amp;TEXT(results!J25,"#,##0.00")&amp;"$"</f>
        <v>$0.16$</v>
      </c>
      <c r="I16" t="str">
        <f t="shared" si="2"/>
        <v>$Skew(ur)$ &amp; $2.35$ &amp; $1.33$ &amp; $0.31$ &amp; $0.95$ &amp; $0.49$ &amp; $0.16$ \\</v>
      </c>
    </row>
    <row r="17" spans="1:9" x14ac:dyDescent="0.35">
      <c r="A17" t="s">
        <v>29</v>
      </c>
      <c r="B17" s="1" t="str">
        <f>"$"&amp;TEXT(results!B30,"#,##0.00")&amp;"$"</f>
        <v>$3.11$</v>
      </c>
      <c r="C17" s="1" t="str">
        <f>"$"&amp;TEXT(results!C30,"#,##0.00")&amp;"$"</f>
        <v>$0.66$</v>
      </c>
      <c r="D17" s="1" t="str">
        <f>"$"&amp;TEXT(results!D30,"#,##0.00")&amp;"$"</f>
        <v>$0.14$</v>
      </c>
      <c r="E17" s="1" t="str">
        <f>"$"&amp;TEXT(results!H30,"#,##0.00")&amp;"$"</f>
        <v>$0.09$</v>
      </c>
      <c r="F17" s="1" t="str">
        <f>"$"&amp;TEXT(results!I30,"#,##0.00")&amp;"$"</f>
        <v>$-0.05$</v>
      </c>
      <c r="G17" s="1" t="str">
        <f>"$"&amp;TEXT(results!J30,"#,##0.00")&amp;"$"</f>
        <v>$0.32$</v>
      </c>
      <c r="I17" t="str">
        <f t="shared" si="2"/>
        <v>$Kurt(f)$ &amp; $3.11$ &amp; $0.66$ &amp; $0.14$ &amp; $0.09$ &amp; $-0.05$ &amp; $0.32$ \\</v>
      </c>
    </row>
    <row r="18" spans="1:9" x14ac:dyDescent="0.35">
      <c r="A18" t="s">
        <v>53</v>
      </c>
      <c r="B18" s="1" t="str">
        <f>"$"&amp;TEXT(results!B28,"#,##0.00")&amp;"$"</f>
        <v>$9.96$</v>
      </c>
      <c r="C18" s="1" t="str">
        <f>"$"&amp;TEXT(results!C28,"#,##0.00")&amp;"$"</f>
        <v>$3.60$</v>
      </c>
      <c r="D18" s="1" t="str">
        <f>"$"&amp;TEXT(results!D28,"#,##0.00")&amp;"$"</f>
        <v>$0.07$</v>
      </c>
      <c r="E18" s="1" t="str">
        <f>"$"&amp;TEXT(results!H28,"#,##0.00")&amp;"$"</f>
        <v>$1.61$</v>
      </c>
      <c r="F18" s="1" t="str">
        <f>"$"&amp;TEXT(results!I28,"#,##0.00")&amp;"$"</f>
        <v>$0.34$</v>
      </c>
      <c r="G18" s="1" t="str">
        <f>"$"&amp;TEXT(results!J28,"#,##0.00")&amp;"$"</f>
        <v>$-0.06$</v>
      </c>
      <c r="I18" t="str">
        <f t="shared" si="2"/>
        <v>$Kurt(ur)$ &amp; $9.96$ &amp; $3.60$ &amp; $0.07$ &amp; $1.61$ &amp; $0.34$ &amp; $-0.06$ \\</v>
      </c>
    </row>
    <row r="19" spans="1:9" x14ac:dyDescent="0.35">
      <c r="A19" t="s">
        <v>33</v>
      </c>
      <c r="B19" s="1" t="str">
        <f>"$"&amp;TEXT(results!B36,"#,##0.00")&amp;"$"</f>
        <v>$0.07$</v>
      </c>
      <c r="C19" s="1" t="str">
        <f>"$"&amp;TEXT(results!C36,"#,##0.00")&amp;"$"</f>
        <v>$0.00$</v>
      </c>
      <c r="D19" s="1" t="str">
        <f>"$"&amp;TEXT(results!D36,"#,##0.00")&amp;"$"</f>
        <v>$0.07$</v>
      </c>
      <c r="E19" s="1" t="str">
        <f>"$"&amp;TEXT(results!H36,"#,##0.00")&amp;"$"</f>
        <v>$0.03$</v>
      </c>
      <c r="F19" s="1" t="str">
        <f>"$"&amp;TEXT(results!I36,"#,##0.00")&amp;"$"</f>
        <v>$0.00$</v>
      </c>
      <c r="G19" s="1" t="str">
        <f>"$"&amp;TEXT(results!J36,"#,##0.00")&amp;"$"</f>
        <v>$0.03$</v>
      </c>
      <c r="I19" t="str">
        <f t="shared" si="2"/>
        <v>$SD(\epsilon)$ &amp; $0.07$ &amp; $0.00$ &amp; $0.07$ &amp; $0.03$ &amp; $0.00$ &amp; $0.03$ \\</v>
      </c>
    </row>
    <row r="20" spans="1:9" x14ac:dyDescent="0.35">
      <c r="A20" t="s">
        <v>54</v>
      </c>
      <c r="B20" s="1" t="str">
        <f>"$"&amp;TEXT(results!B37,"#,##0.00")&amp;"$"</f>
        <v>$0.98$</v>
      </c>
      <c r="C20" s="1" t="str">
        <f>"$"&amp;TEXT(results!C37,"#,##0.00")&amp;"$"</f>
        <v>$0.00$</v>
      </c>
      <c r="D20" s="1" t="str">
        <f>"$"&amp;TEXT(results!D37,"#,##0.00")&amp;"$"</f>
        <v>$-1.00$</v>
      </c>
      <c r="E20" s="1" t="str">
        <f>"$"&amp;TEXT(results!H37,"#,##0.00")&amp;"$"</f>
        <v>$0.99$</v>
      </c>
      <c r="F20" s="1" t="str">
        <f>"$"&amp;TEXT(results!I37,"#,##0.00")&amp;"$"</f>
        <v>$0.00$</v>
      </c>
      <c r="G20" s="1" t="str">
        <f>"$"&amp;TEXT(results!J37,"#,##0.00")&amp;"$"</f>
        <v>$-1.00$</v>
      </c>
      <c r="I20" t="str">
        <f t="shared" si="2"/>
        <v>$Corr(\epsilon,ur)$ &amp; $0.98$ &amp; $0.00$ &amp; $-1.00$ &amp; $0.99$ &amp; $0.00$ &amp; $-1.00$ \\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workbookViewId="0">
      <selection activeCell="J37" sqref="B37:J37"/>
    </sheetView>
  </sheetViews>
  <sheetFormatPr defaultColWidth="8.81640625" defaultRowHeight="14.5" x14ac:dyDescent="0.35"/>
  <cols>
    <col min="1" max="1" width="27.453125" bestFit="1" customWidth="1"/>
  </cols>
  <sheetData>
    <row r="1" spans="1:10" x14ac:dyDescent="0.35">
      <c r="A1" t="s">
        <v>7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10" x14ac:dyDescent="0.35">
      <c r="A2" t="s">
        <v>31</v>
      </c>
      <c r="B2" s="2">
        <v>0.3</v>
      </c>
      <c r="C2" s="2">
        <v>0.3</v>
      </c>
      <c r="D2" s="2">
        <v>0.3</v>
      </c>
      <c r="E2" s="2">
        <v>0.5</v>
      </c>
      <c r="F2" s="2">
        <v>0.5</v>
      </c>
      <c r="G2" s="2">
        <v>0.5</v>
      </c>
      <c r="H2" s="2">
        <v>0.7</v>
      </c>
      <c r="I2" s="2">
        <v>0.7</v>
      </c>
      <c r="J2" s="2">
        <v>0.7</v>
      </c>
    </row>
    <row r="3" spans="1:10" x14ac:dyDescent="0.35">
      <c r="A3" t="s">
        <v>0</v>
      </c>
      <c r="B3" s="2">
        <v>0.5</v>
      </c>
      <c r="C3" s="2">
        <v>1</v>
      </c>
      <c r="D3" s="2">
        <v>5</v>
      </c>
      <c r="E3" s="2">
        <v>0.5</v>
      </c>
      <c r="F3" s="2">
        <v>1</v>
      </c>
      <c r="G3" s="2">
        <v>5</v>
      </c>
      <c r="H3" s="2">
        <v>0.5</v>
      </c>
      <c r="I3" s="2">
        <v>1</v>
      </c>
      <c r="J3" s="2">
        <v>5</v>
      </c>
    </row>
    <row r="4" spans="1:10" x14ac:dyDescent="0.35">
      <c r="A4" t="s">
        <v>1</v>
      </c>
      <c r="B4" s="1">
        <v>3.6071356046738057E-2</v>
      </c>
      <c r="C4" s="1">
        <v>3.6261406928029039E-2</v>
      </c>
      <c r="D4" s="1">
        <v>3.669807206422393E-2</v>
      </c>
      <c r="E4" s="1">
        <v>3.6300073291517965E-2</v>
      </c>
      <c r="F4" s="1">
        <v>3.6525007050857039E-2</v>
      </c>
      <c r="G4" s="1">
        <v>3.6800864347647955E-2</v>
      </c>
      <c r="H4" s="1">
        <v>3.6708912492237955E-2</v>
      </c>
      <c r="I4" s="1">
        <v>3.6676401494365019E-2</v>
      </c>
      <c r="J4" s="1">
        <v>3.6839259226321031E-2</v>
      </c>
    </row>
    <row r="5" spans="1:10" x14ac:dyDescent="0.35">
      <c r="A5" t="s">
        <v>34</v>
      </c>
      <c r="B5" s="1">
        <v>0.539167932980954</v>
      </c>
      <c r="C5" s="1">
        <v>0.53622141221096242</v>
      </c>
      <c r="D5" s="1">
        <v>0.5295617460623252</v>
      </c>
      <c r="E5" s="1">
        <v>0.53562673778366177</v>
      </c>
      <c r="F5" s="1">
        <v>0.53218118366610634</v>
      </c>
      <c r="G5" s="1">
        <v>0.52801383931874823</v>
      </c>
      <c r="H5" s="1">
        <v>0.52986622203497091</v>
      </c>
      <c r="I5" s="1">
        <v>0.52988891466251942</v>
      </c>
      <c r="J5" s="1">
        <v>0.52743904356514471</v>
      </c>
    </row>
    <row r="6" spans="1:10" x14ac:dyDescent="0.35">
      <c r="A6" t="s">
        <v>2</v>
      </c>
      <c r="B6" s="1">
        <v>0.97093214466794098</v>
      </c>
      <c r="C6" s="1">
        <v>0.97697368317949995</v>
      </c>
      <c r="D6" s="1">
        <v>0.98077276067975805</v>
      </c>
      <c r="E6" s="1">
        <v>0.95527891332784598</v>
      </c>
      <c r="F6" s="1">
        <v>0.96052348269027199</v>
      </c>
      <c r="G6" s="1">
        <v>0.96304495628581999</v>
      </c>
      <c r="H6" s="1">
        <v>0.92232597725838605</v>
      </c>
      <c r="I6" s="1">
        <v>0.926769938566948</v>
      </c>
      <c r="J6" s="1">
        <v>0.92935621047718497</v>
      </c>
    </row>
    <row r="7" spans="1:10" x14ac:dyDescent="0.35">
      <c r="A7" t="s">
        <v>4</v>
      </c>
      <c r="B7" s="1">
        <v>0.882559209612919</v>
      </c>
      <c r="C7" s="1">
        <v>0.882559148936085</v>
      </c>
      <c r="D7" s="1">
        <v>0.882558889375751</v>
      </c>
      <c r="E7" s="1">
        <v>0.88255908210709899</v>
      </c>
      <c r="F7" s="1">
        <v>0.88255955759934901</v>
      </c>
      <c r="G7" s="1">
        <v>0.88255926763015902</v>
      </c>
      <c r="H7" s="1">
        <v>0.87958185996648497</v>
      </c>
      <c r="I7" s="1">
        <v>0.88255908930846105</v>
      </c>
      <c r="J7" s="1">
        <v>0.882559067453903</v>
      </c>
    </row>
    <row r="8" spans="1:10" x14ac:dyDescent="0.35">
      <c r="A8" t="s">
        <v>5</v>
      </c>
      <c r="B8" s="1">
        <v>6.1562795796812689E-3</v>
      </c>
      <c r="C8" s="1">
        <v>6.1562915021310246E-3</v>
      </c>
      <c r="D8" s="1">
        <v>6.1562654376017909E-3</v>
      </c>
      <c r="E8" s="1">
        <v>6.1562894037513818E-3</v>
      </c>
      <c r="F8" s="1">
        <v>6.1562670030456774E-3</v>
      </c>
      <c r="G8" s="1">
        <v>6.1562868145728748E-3</v>
      </c>
      <c r="H8" s="1">
        <v>6.2740541052386826E-3</v>
      </c>
      <c r="I8" s="1">
        <v>6.1562930133323588E-3</v>
      </c>
      <c r="J8" s="1">
        <v>6.1562929154124271E-3</v>
      </c>
    </row>
    <row r="9" spans="1:10" x14ac:dyDescent="0.35">
      <c r="A9" t="s">
        <v>3</v>
      </c>
      <c r="B9" s="1">
        <v>0.12832157369479699</v>
      </c>
      <c r="C9" s="1">
        <v>0.13232878597282599</v>
      </c>
      <c r="D9" s="1">
        <v>0.13286055461149199</v>
      </c>
      <c r="E9" s="1">
        <v>9.4550436915658176E-2</v>
      </c>
      <c r="F9" s="1">
        <v>9.733322916455886E-2</v>
      </c>
      <c r="G9" s="1">
        <v>9.7397250370218097E-2</v>
      </c>
      <c r="H9" s="1">
        <v>5.4523673108097193E-2</v>
      </c>
      <c r="I9" s="1">
        <v>5.3691746149752723E-2</v>
      </c>
      <c r="J9" s="1">
        <v>5.3760212652313268E-2</v>
      </c>
    </row>
    <row r="10" spans="1:10" x14ac:dyDescent="0.35">
      <c r="A10" t="s">
        <v>6</v>
      </c>
      <c r="B10" s="1">
        <v>8.1101519276169043E-2</v>
      </c>
      <c r="C10" s="1">
        <v>6.2873773065491925E-2</v>
      </c>
      <c r="D10" s="1">
        <v>5.2768855683875814E-2</v>
      </c>
      <c r="E10" s="1">
        <v>0.15791218528118067</v>
      </c>
      <c r="F10" s="1">
        <v>0.13709989897237634</v>
      </c>
      <c r="G10" s="1">
        <v>0.12889064117206717</v>
      </c>
      <c r="H10" s="1">
        <v>0.38503096547457405</v>
      </c>
      <c r="I10" s="1">
        <v>0.36586793657447425</v>
      </c>
      <c r="J10" s="1">
        <v>0.35345876177834762</v>
      </c>
    </row>
    <row r="11" spans="1:10" x14ac:dyDescent="0.35">
      <c r="A11" t="s">
        <v>35</v>
      </c>
      <c r="B11" s="1">
        <v>0.45336303994067445</v>
      </c>
      <c r="C11" s="1">
        <v>0.46380108602414982</v>
      </c>
      <c r="D11" s="1">
        <v>0.46795350726544105</v>
      </c>
      <c r="E11" s="1">
        <v>0.40884953508674415</v>
      </c>
      <c r="F11" s="1">
        <v>0.41945094983801712</v>
      </c>
      <c r="G11" s="1">
        <v>0.42701162544828603</v>
      </c>
      <c r="H11" s="1">
        <v>0.37264168802896352</v>
      </c>
      <c r="I11" s="1">
        <v>0.38086182551231856</v>
      </c>
      <c r="J11" s="1">
        <v>0.3876969007540807</v>
      </c>
    </row>
    <row r="12" spans="1:10" x14ac:dyDescent="0.35">
      <c r="A12" t="s">
        <v>36</v>
      </c>
      <c r="B12" s="1">
        <v>0.58859978226799059</v>
      </c>
      <c r="C12" s="1">
        <v>0.7</v>
      </c>
      <c r="D12" s="1">
        <v>0.77280364014823066</v>
      </c>
      <c r="E12" s="1">
        <v>0.38165527058871118</v>
      </c>
      <c r="F12" s="1">
        <v>0.5</v>
      </c>
      <c r="G12" s="1">
        <v>0.59256294448913405</v>
      </c>
      <c r="H12" s="1">
        <v>0.21098251173540711</v>
      </c>
      <c r="I12" s="1">
        <v>0.30000000000000004</v>
      </c>
      <c r="J12" s="1">
        <v>0.38376486535904647</v>
      </c>
    </row>
    <row r="13" spans="1:10" x14ac:dyDescent="0.35">
      <c r="A13" t="s">
        <v>37</v>
      </c>
      <c r="B13" s="1">
        <v>1.2982967961945304</v>
      </c>
      <c r="C13" s="1">
        <v>0.7</v>
      </c>
      <c r="D13" s="1">
        <v>0.42095078561165566</v>
      </c>
      <c r="E13" s="1">
        <v>0.93348588621419548</v>
      </c>
      <c r="F13" s="1">
        <v>0.5</v>
      </c>
      <c r="G13" s="1">
        <v>0.29997581975510468</v>
      </c>
      <c r="H13" s="1">
        <v>0.56618064621639574</v>
      </c>
      <c r="I13" s="1">
        <v>0.30000000000000004</v>
      </c>
      <c r="J13" s="1">
        <v>0.17982872904765518</v>
      </c>
    </row>
    <row r="14" spans="1:10" x14ac:dyDescent="0.35">
      <c r="A14" t="s">
        <v>43</v>
      </c>
      <c r="B14" s="1">
        <v>0.596580321458276</v>
      </c>
      <c r="C14" s="1">
        <v>0.59644609913202795</v>
      </c>
      <c r="D14" s="1">
        <v>0.59613175213041303</v>
      </c>
      <c r="E14" s="1">
        <v>0.59641993369458901</v>
      </c>
      <c r="F14" s="1">
        <v>0.59625526029871101</v>
      </c>
      <c r="G14" s="1">
        <v>0.59605416179294601</v>
      </c>
      <c r="H14" s="1">
        <v>0.59665069868940102</v>
      </c>
      <c r="I14" s="1">
        <v>0.59614780925079403</v>
      </c>
      <c r="J14" s="1">
        <v>0.59602649239200001</v>
      </c>
    </row>
    <row r="15" spans="1:10" x14ac:dyDescent="0.35">
      <c r="A15" t="s">
        <v>44</v>
      </c>
      <c r="B15" s="1">
        <v>0.63265167750501405</v>
      </c>
      <c r="C15" s="1">
        <v>0.63270750606005699</v>
      </c>
      <c r="D15" s="1">
        <v>0.63282982419463696</v>
      </c>
      <c r="E15" s="1">
        <v>0.63272000698610698</v>
      </c>
      <c r="F15" s="1">
        <v>0.63278026734956805</v>
      </c>
      <c r="G15" s="1">
        <v>0.63285502614059397</v>
      </c>
      <c r="H15" s="1">
        <v>0.63335961118163897</v>
      </c>
      <c r="I15" s="1">
        <v>0.63282421074515904</v>
      </c>
      <c r="J15" s="1">
        <v>0.63286575161832104</v>
      </c>
    </row>
    <row r="16" spans="1:10" x14ac:dyDescent="0.35">
      <c r="A16" t="s">
        <v>41</v>
      </c>
      <c r="B16" s="1">
        <v>5.8060037836198601</v>
      </c>
      <c r="C16" s="1">
        <v>5.9786250899142868</v>
      </c>
      <c r="D16" s="1">
        <v>6.0398159909752973</v>
      </c>
      <c r="E16" s="1">
        <v>5.6790797950306962</v>
      </c>
      <c r="F16" s="1">
        <v>5.7719660688739269</v>
      </c>
      <c r="G16" s="1">
        <v>5.7808179834391593</v>
      </c>
      <c r="H16" s="1">
        <v>5.7847883985235793</v>
      </c>
      <c r="I16" s="1">
        <v>5.4791393310657961</v>
      </c>
      <c r="J16" s="1">
        <v>5.4859895317639706</v>
      </c>
    </row>
    <row r="17" spans="1:10" ht="15" thickBot="1" x14ac:dyDescent="0.4">
      <c r="A17" s="3" t="s">
        <v>42</v>
      </c>
      <c r="B17" s="4">
        <v>2.7171288540408001</v>
      </c>
      <c r="C17" s="4">
        <v>2.7804280785200901</v>
      </c>
      <c r="D17" s="4">
        <v>2.8022519503094601</v>
      </c>
      <c r="E17" s="4">
        <v>2.67080283398341</v>
      </c>
      <c r="F17" s="4">
        <v>2.7055769451226501</v>
      </c>
      <c r="G17" s="4">
        <v>2.7085938210268199</v>
      </c>
      <c r="H17" s="4">
        <v>2.7219522724883798</v>
      </c>
      <c r="I17" s="4">
        <v>2.5958694053754998</v>
      </c>
      <c r="J17" s="4">
        <v>2.59821952680237</v>
      </c>
    </row>
    <row r="18" spans="1:10" x14ac:dyDescent="0.35">
      <c r="A18" t="s">
        <v>8</v>
      </c>
      <c r="B18" s="1">
        <v>5.8928178793052899</v>
      </c>
      <c r="C18" s="1">
        <v>5.8928219603657004</v>
      </c>
      <c r="D18" s="1">
        <v>5.89281458857982</v>
      </c>
      <c r="E18" s="1">
        <v>5.8928214146340299</v>
      </c>
      <c r="F18" s="1">
        <v>5.8928080727643897</v>
      </c>
      <c r="G18" s="1">
        <v>5.8928206323435202</v>
      </c>
      <c r="H18" s="1">
        <v>5.9224394790011399</v>
      </c>
      <c r="I18" s="1">
        <v>5.89282057551896</v>
      </c>
      <c r="J18" s="1">
        <v>5.8928210204347398</v>
      </c>
    </row>
    <row r="19" spans="1:10" x14ac:dyDescent="0.35">
      <c r="A19" t="s">
        <v>9</v>
      </c>
      <c r="B19" s="1">
        <v>52.6899000408457</v>
      </c>
      <c r="C19" s="1">
        <v>52.754017951170397</v>
      </c>
      <c r="D19" s="1">
        <v>52.8325745421036</v>
      </c>
      <c r="E19" s="1">
        <v>52.747629653821399</v>
      </c>
      <c r="F19" s="1">
        <v>52.7954995626407</v>
      </c>
      <c r="G19" s="1">
        <v>52.837855666952599</v>
      </c>
      <c r="H19" s="1">
        <v>52.509722750183698</v>
      </c>
      <c r="I19" s="1">
        <v>52.8033035788782</v>
      </c>
      <c r="J19" s="1">
        <v>52.832806377674402</v>
      </c>
    </row>
    <row r="20" spans="1:10" x14ac:dyDescent="0.35">
      <c r="A20" t="s">
        <v>45</v>
      </c>
      <c r="B20" s="1">
        <v>63.300648055846203</v>
      </c>
      <c r="C20" s="1">
        <v>63.300639773987001</v>
      </c>
      <c r="D20" s="1">
        <v>63.300637118600697</v>
      </c>
      <c r="E20" s="1">
        <v>63.300638144526701</v>
      </c>
      <c r="F20" s="1">
        <v>63.3006331673351</v>
      </c>
      <c r="G20" s="1">
        <v>63.300641139818197</v>
      </c>
      <c r="H20" s="1">
        <v>63.358267666888302</v>
      </c>
      <c r="I20" s="1">
        <v>63.300641114083803</v>
      </c>
      <c r="J20" s="1">
        <v>63.300641094959701</v>
      </c>
    </row>
    <row r="21" spans="1:10" x14ac:dyDescent="0.35">
      <c r="A21" t="s">
        <v>10</v>
      </c>
      <c r="B21" s="1">
        <v>11.786836955474699</v>
      </c>
      <c r="C21" s="1">
        <v>11.786839991607801</v>
      </c>
      <c r="D21" s="1">
        <v>11.786799445262499</v>
      </c>
      <c r="E21" s="1">
        <v>11.786827292503901</v>
      </c>
      <c r="F21" s="1">
        <v>11.7867659887561</v>
      </c>
      <c r="G21" s="1">
        <v>11.786824793028799</v>
      </c>
      <c r="H21" s="1">
        <v>11.9756453239903</v>
      </c>
      <c r="I21" s="1">
        <v>11.786827894865301</v>
      </c>
      <c r="J21" s="1">
        <v>11.7868308313399</v>
      </c>
    </row>
    <row r="22" spans="1:10" x14ac:dyDescent="0.35">
      <c r="A22" t="s">
        <v>11</v>
      </c>
      <c r="B22" s="1">
        <v>19.639291960820199</v>
      </c>
      <c r="C22" s="1">
        <v>25.202926046891601</v>
      </c>
      <c r="D22" s="1">
        <v>30.5253258790726</v>
      </c>
      <c r="E22" s="1">
        <v>11.4659035908275</v>
      </c>
      <c r="F22" s="1">
        <v>12.979395531977</v>
      </c>
      <c r="G22" s="1">
        <v>13.8456993516526</v>
      </c>
      <c r="H22" s="1">
        <v>6.7439021063615296</v>
      </c>
      <c r="I22" s="1">
        <v>6.8813019045377803</v>
      </c>
      <c r="J22" s="1">
        <v>7.0731059891953496</v>
      </c>
    </row>
    <row r="23" spans="1:10" x14ac:dyDescent="0.35">
      <c r="A23" t="s">
        <v>12</v>
      </c>
      <c r="B23" s="1">
        <v>10.2302707821348</v>
      </c>
      <c r="C23" s="1">
        <v>11.251372721422699</v>
      </c>
      <c r="D23" s="1">
        <v>12.473980103893901</v>
      </c>
      <c r="E23" s="1">
        <v>11.16878664005</v>
      </c>
      <c r="F23" s="1">
        <v>11.9113218227651</v>
      </c>
      <c r="G23" s="1">
        <v>12.5820674183447</v>
      </c>
      <c r="H23" s="1">
        <v>11.731412091214599</v>
      </c>
      <c r="I23" s="1">
        <v>12.076829179574</v>
      </c>
      <c r="J23" s="1">
        <v>12.547250810068499</v>
      </c>
    </row>
    <row r="24" spans="1:10" x14ac:dyDescent="0.35">
      <c r="A24" t="s">
        <v>46</v>
      </c>
      <c r="B24" s="1">
        <v>0.35413609936639001</v>
      </c>
      <c r="C24" s="1">
        <v>0.35413609159628501</v>
      </c>
      <c r="D24" s="1">
        <v>0.35413490308316897</v>
      </c>
      <c r="E24" s="1">
        <v>0.35413582851338998</v>
      </c>
      <c r="F24" s="1">
        <v>0.354133797883256</v>
      </c>
      <c r="G24" s="1">
        <v>0.35413570645081299</v>
      </c>
      <c r="H24" s="1">
        <v>0.34385315340804501</v>
      </c>
      <c r="I24" s="1">
        <v>0.35413583735469001</v>
      </c>
      <c r="J24" s="1">
        <v>0.35413587013776199</v>
      </c>
    </row>
    <row r="25" spans="1:10" x14ac:dyDescent="0.35">
      <c r="A25" t="s">
        <v>13</v>
      </c>
      <c r="B25" s="1">
        <v>2.3531125686491201</v>
      </c>
      <c r="C25" s="1">
        <v>1.3267446163024701</v>
      </c>
      <c r="D25" s="1">
        <v>0.30690752456458797</v>
      </c>
      <c r="E25" s="1">
        <v>1.36052938790112</v>
      </c>
      <c r="F25" s="1">
        <v>0.70202208541456801</v>
      </c>
      <c r="G25" s="1">
        <v>0.20784609260297299</v>
      </c>
      <c r="H25" s="1">
        <v>0.95089778721330498</v>
      </c>
      <c r="I25" s="1">
        <v>0.48834301139113701</v>
      </c>
      <c r="J25" s="1">
        <v>0.159244805654182</v>
      </c>
    </row>
    <row r="26" spans="1:10" x14ac:dyDescent="0.35">
      <c r="A26" t="s">
        <v>14</v>
      </c>
      <c r="B26" s="1">
        <v>-0.14534343785611101</v>
      </c>
      <c r="C26" s="1">
        <v>-9.1276815495097335E-2</v>
      </c>
      <c r="D26" s="1">
        <v>-7.5901623671153218E-2</v>
      </c>
      <c r="E26" s="1">
        <v>-0.29340359531948701</v>
      </c>
      <c r="F26" s="1">
        <v>-0.15836247461955999</v>
      </c>
      <c r="G26" s="1">
        <v>-7.3923223173787522E-2</v>
      </c>
      <c r="H26" s="1">
        <v>-0.442680644617507</v>
      </c>
      <c r="I26" s="1">
        <v>-0.186354884346385</v>
      </c>
      <c r="J26" s="1">
        <v>1.155348636556029E-2</v>
      </c>
    </row>
    <row r="27" spans="1:10" x14ac:dyDescent="0.35">
      <c r="A27" t="s">
        <v>15</v>
      </c>
      <c r="B27" s="1">
        <v>-1.34358682846454</v>
      </c>
      <c r="C27" s="1">
        <v>-0.54880002863260802</v>
      </c>
      <c r="D27" s="1">
        <v>0.32371223760423401</v>
      </c>
      <c r="E27" s="1">
        <v>-0.62654293477118095</v>
      </c>
      <c r="F27" s="1">
        <v>-7.4932828747778346E-2</v>
      </c>
      <c r="G27" s="1">
        <v>0.42477720484917603</v>
      </c>
      <c r="H27" s="1">
        <v>-0.291202361158239</v>
      </c>
      <c r="I27" s="1">
        <v>0.118299338308213</v>
      </c>
      <c r="J27" s="1">
        <v>0.47324993113825597</v>
      </c>
    </row>
    <row r="28" spans="1:10" x14ac:dyDescent="0.35">
      <c r="A28" t="s">
        <v>16</v>
      </c>
      <c r="B28" s="1">
        <v>9.9597236388435508</v>
      </c>
      <c r="C28" s="1">
        <v>3.5950475548965501</v>
      </c>
      <c r="D28" s="1">
        <v>6.8638537176376746E-2</v>
      </c>
      <c r="E28" s="1">
        <v>3.3666964618139499</v>
      </c>
      <c r="F28" s="1">
        <v>0.83862824385718804</v>
      </c>
      <c r="G28" s="1">
        <v>-2.7685475930189021E-2</v>
      </c>
      <c r="H28" s="1">
        <v>1.6141077230793399</v>
      </c>
      <c r="I28" s="1">
        <v>0.34398946257124402</v>
      </c>
      <c r="J28" s="1">
        <v>-5.6994358327244629E-2</v>
      </c>
    </row>
    <row r="29" spans="1:10" x14ac:dyDescent="0.35">
      <c r="A29" t="s">
        <v>17</v>
      </c>
      <c r="B29" s="1">
        <v>0.13228800898672</v>
      </c>
      <c r="C29" s="1">
        <v>-5.8879618533529847E-2</v>
      </c>
      <c r="D29" s="1">
        <v>-0.13941167022044099</v>
      </c>
      <c r="E29" s="1">
        <v>0.26821993008647199</v>
      </c>
      <c r="F29" s="1">
        <v>-8.7478180305694438E-3</v>
      </c>
      <c r="G29" s="1">
        <v>-8.2503614623245028E-2</v>
      </c>
      <c r="H29" s="1">
        <v>0.39551378535117798</v>
      </c>
      <c r="I29" s="1">
        <v>1.65248665198609E-2</v>
      </c>
      <c r="J29" s="1">
        <v>-5.1943077921955558E-2</v>
      </c>
    </row>
    <row r="30" spans="1:10" x14ac:dyDescent="0.35">
      <c r="A30" t="s">
        <v>18</v>
      </c>
      <c r="B30" s="1">
        <v>3.1141009562392798</v>
      </c>
      <c r="C30" s="1">
        <v>0.658901586136176</v>
      </c>
      <c r="D30" s="1">
        <v>0.13822565494171199</v>
      </c>
      <c r="E30" s="1">
        <v>0.63306821859214901</v>
      </c>
      <c r="F30" s="1">
        <v>-4.8496283313556932E-2</v>
      </c>
      <c r="G30" s="1">
        <v>0.23679874719990299</v>
      </c>
      <c r="H30" s="1">
        <v>9.1794590563719344E-2</v>
      </c>
      <c r="I30" s="1">
        <v>-5.2233936885589409E-2</v>
      </c>
      <c r="J30" s="1">
        <v>0.315492248845132</v>
      </c>
    </row>
    <row r="31" spans="1:10" x14ac:dyDescent="0.35">
      <c r="A31" t="s">
        <v>19</v>
      </c>
      <c r="B31" s="1">
        <v>0.46859106046412602</v>
      </c>
      <c r="C31" s="1">
        <v>0.46859027642962497</v>
      </c>
      <c r="D31" s="1">
        <v>0.46859101293637201</v>
      </c>
      <c r="E31" s="1">
        <v>0.46859057202479798</v>
      </c>
      <c r="F31" s="1">
        <v>0.46859208050699902</v>
      </c>
      <c r="G31" s="1">
        <v>0.46859044767677499</v>
      </c>
      <c r="H31" s="1">
        <v>0.47570492314822199</v>
      </c>
      <c r="I31" s="1">
        <v>0.46859046379129299</v>
      </c>
      <c r="J31" s="1">
        <v>0.46859039351056497</v>
      </c>
    </row>
    <row r="32" spans="1:10" x14ac:dyDescent="0.35">
      <c r="A32" t="s">
        <v>20</v>
      </c>
      <c r="B32" s="1">
        <v>-0.89056163830907997</v>
      </c>
      <c r="C32" s="1">
        <v>-0.955418386505683</v>
      </c>
      <c r="D32" s="1">
        <v>-0.99338462871708999</v>
      </c>
      <c r="E32" s="1">
        <v>-0.92109197227678896</v>
      </c>
      <c r="F32" s="1">
        <v>-0.95728693560366696</v>
      </c>
      <c r="G32" s="1">
        <v>-0.96922186982777003</v>
      </c>
      <c r="H32" s="1">
        <v>-0.80994763684382198</v>
      </c>
      <c r="I32" s="1">
        <v>-0.84438781813770802</v>
      </c>
      <c r="J32" s="1">
        <v>-0.85209377537554098</v>
      </c>
    </row>
    <row r="33" spans="1:10" x14ac:dyDescent="0.35">
      <c r="A33" t="s">
        <v>51</v>
      </c>
      <c r="B33" s="1">
        <v>0.98043695954154597</v>
      </c>
      <c r="C33" s="1">
        <v>0.99404182545488595</v>
      </c>
      <c r="D33" s="1">
        <v>0.99965398976919095</v>
      </c>
      <c r="E33" s="1">
        <v>0.99122632242253295</v>
      </c>
      <c r="F33" s="1">
        <v>0.99817989205188695</v>
      </c>
      <c r="G33" s="1">
        <v>0.99903306953873705</v>
      </c>
      <c r="H33" s="1">
        <v>0.99193613970426897</v>
      </c>
      <c r="I33" s="1">
        <v>0.99599217853549504</v>
      </c>
      <c r="J33" s="1">
        <v>0.99578435868715498</v>
      </c>
    </row>
    <row r="34" spans="1:10" x14ac:dyDescent="0.35">
      <c r="A34" t="s">
        <v>21</v>
      </c>
      <c r="B34" s="1">
        <v>1.22249503360885</v>
      </c>
      <c r="C34" s="1">
        <v>1.22249708110946</v>
      </c>
      <c r="D34" s="1">
        <v>1.22249053664902</v>
      </c>
      <c r="E34" s="1">
        <v>1.22249631201311</v>
      </c>
      <c r="F34" s="1">
        <v>1.2224943712998</v>
      </c>
      <c r="G34" s="1">
        <v>1.2224967762091801</v>
      </c>
      <c r="H34" s="1">
        <v>1.23016436144946</v>
      </c>
      <c r="I34" s="1">
        <v>1.2224970667527699</v>
      </c>
      <c r="J34" s="1">
        <v>1.2224969320608801</v>
      </c>
    </row>
    <row r="35" spans="1:10" x14ac:dyDescent="0.35">
      <c r="A35" t="s">
        <v>22</v>
      </c>
      <c r="B35" s="1">
        <v>0.76194035996200704</v>
      </c>
      <c r="C35" s="1">
        <v>0.76194025386677899</v>
      </c>
      <c r="D35" s="1">
        <v>0.76193980001801598</v>
      </c>
      <c r="E35" s="1">
        <v>0.76194013701434304</v>
      </c>
      <c r="F35" s="1">
        <v>0.76194096842671499</v>
      </c>
      <c r="G35" s="1">
        <v>0.761940461406868</v>
      </c>
      <c r="H35" s="1">
        <v>0.75674681328030402</v>
      </c>
      <c r="I35" s="1">
        <v>0.76194014960613599</v>
      </c>
      <c r="J35" s="1">
        <v>0.76194011139280404</v>
      </c>
    </row>
    <row r="36" spans="1:10" x14ac:dyDescent="0.35">
      <c r="A36" t="s">
        <v>23</v>
      </c>
      <c r="B36" s="1">
        <v>6.986569385653664E-2</v>
      </c>
      <c r="C36" s="1">
        <v>0</v>
      </c>
      <c r="D36" s="1">
        <v>7.1086621651368406E-2</v>
      </c>
      <c r="E36" s="1">
        <v>5.4936981880275473E-2</v>
      </c>
      <c r="F36" s="1">
        <v>0</v>
      </c>
      <c r="G36" s="1">
        <v>5.0453395201860013E-2</v>
      </c>
      <c r="H36" s="1">
        <v>3.4852904122397541E-2</v>
      </c>
      <c r="I36" s="1">
        <v>0</v>
      </c>
      <c r="J36" s="1">
        <v>2.9985431818135271E-2</v>
      </c>
    </row>
    <row r="37" spans="1:10" x14ac:dyDescent="0.35">
      <c r="A37" t="s">
        <v>24</v>
      </c>
      <c r="B37" s="1">
        <v>0.97916602150346699</v>
      </c>
      <c r="C37" s="1">
        <v>0</v>
      </c>
      <c r="D37" s="1">
        <v>-0.99954050178490805</v>
      </c>
      <c r="E37" s="1">
        <v>0.98536960438064003</v>
      </c>
      <c r="F37" s="1">
        <v>0</v>
      </c>
      <c r="G37" s="1">
        <v>-0.99954894607255795</v>
      </c>
      <c r="H37" s="1">
        <v>0.98576638368549396</v>
      </c>
      <c r="I37" s="1">
        <v>0</v>
      </c>
      <c r="J37" s="1">
        <v>-0.99875063576133505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skimino</dc:creator>
  <cp:lastModifiedBy>Alex Richter</cp:lastModifiedBy>
  <dcterms:created xsi:type="dcterms:W3CDTF">2015-06-05T18:17:20Z</dcterms:created>
  <dcterms:modified xsi:type="dcterms:W3CDTF">2023-07-10T22:54:37Z</dcterms:modified>
</cp:coreProperties>
</file>